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865" activeTab="0"/>
  </bookViews>
  <sheets>
    <sheet name="Hoja1" sheetId="1" r:id="rId1"/>
  </sheets>
  <definedNames>
    <definedName name="_xlfn.IFERROR" hidden="1">#NAME?</definedName>
    <definedName name="_xlfn.SINGLE" hidden="1">#NAME?</definedName>
    <definedName name="_xlnm.Print_Area" localSheetId="0">'Hoja1'!$B$1:$G$33,'Hoja1'!$L$1:$W$52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'Hoja1'!$8:$8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Z_E3F060D0_4FA4_45A8_AD03_CD374FE4754A_.wvu.Cols" localSheetId="0" hidden="1">'Hoja1'!$A:$A,'Hoja1'!#REF!,'Hoja1'!#REF!,'Hoja1'!#REF!,'Hoja1'!#REF!</definedName>
    <definedName name="Z_E3F060D0_4FA4_45A8_AD03_CD374FE4754A_.wvu.PrintArea" localSheetId="0" hidden="1">'Hoja1'!$B$1:$G$33,'Hoja1'!$L$1:$T$15</definedName>
    <definedName name="Z_E3F060D0_4FA4_45A8_AD03_CD374FE4754A_.wvu.PrintTitles" localSheetId="0" hidden="1">'Hoja1'!$8:$8</definedName>
  </definedNames>
  <calcPr fullCalcOnLoad="1"/>
</workbook>
</file>

<file path=xl/comments1.xml><?xml version="1.0" encoding="utf-8"?>
<comments xmlns="http://schemas.openxmlformats.org/spreadsheetml/2006/main">
  <authors>
    <author>Juan Valenzuela Ruiz</author>
  </authors>
  <commentList>
    <comment ref="A78" authorId="0">
      <text>
        <r>
          <rPr>
            <b/>
            <sz val="9"/>
            <rFont val="Tahoma"/>
            <family val="2"/>
          </rPr>
          <t>Individual, Conyugal y Endose</t>
        </r>
      </text>
    </comment>
    <comment ref="A79" authorId="0">
      <text>
        <r>
          <rPr>
            <b/>
            <sz val="9"/>
            <rFont val="Tahoma"/>
            <family val="2"/>
          </rPr>
          <t>Individual con devolución</t>
        </r>
      </text>
    </comment>
    <comment ref="A80" authorId="0">
      <text>
        <r>
          <rPr>
            <b/>
            <sz val="9"/>
            <rFont val="Tahoma"/>
            <family val="2"/>
          </rPr>
          <t>Conyugal con devolución Titular</t>
        </r>
        <r>
          <rPr>
            <sz val="9"/>
            <rFont val="Tahoma"/>
            <family val="2"/>
          </rPr>
          <t xml:space="preserve">
</t>
        </r>
      </text>
    </comment>
    <comment ref="A81" authorId="0">
      <text>
        <r>
          <rPr>
            <b/>
            <sz val="9"/>
            <rFont val="Tahoma"/>
            <family val="2"/>
          </rPr>
          <t xml:space="preserve"> Conyugal con devolución cónyuge</t>
        </r>
      </text>
    </comment>
  </commentList>
</comments>
</file>

<file path=xl/sharedStrings.xml><?xml version="1.0" encoding="utf-8"?>
<sst xmlns="http://schemas.openxmlformats.org/spreadsheetml/2006/main" count="97" uniqueCount="94">
  <si>
    <t>Fecha de Desembolso</t>
  </si>
  <si>
    <t>Plazo en meses</t>
  </si>
  <si>
    <t>Moneda</t>
  </si>
  <si>
    <t>Tasa mensual de seguro de Desgravamen</t>
  </si>
  <si>
    <t>Soles</t>
  </si>
  <si>
    <t>Individual</t>
  </si>
  <si>
    <t>Cuota</t>
  </si>
  <si>
    <t>CRONOGRAMA</t>
  </si>
  <si>
    <t>Dólares</t>
  </si>
  <si>
    <t>Cuota mensual a pagar</t>
  </si>
  <si>
    <t>Tasa de Costo Efectivo Anual:</t>
  </si>
  <si>
    <t>Simples</t>
  </si>
  <si>
    <t>Dobles</t>
  </si>
  <si>
    <t>Tipo de cuotas</t>
  </si>
  <si>
    <t>formato(dd/mm/aaaa)</t>
  </si>
  <si>
    <t>Día de Pago</t>
  </si>
  <si>
    <t>3 de cada mes</t>
  </si>
  <si>
    <t>18 de cada mes</t>
  </si>
  <si>
    <t>Por favor ingresa los siguientes datos:</t>
  </si>
  <si>
    <t>Ingresa el monto del préstamo</t>
  </si>
  <si>
    <t>1 de cada mes</t>
  </si>
  <si>
    <t>2 de cada mes</t>
  </si>
  <si>
    <t>4 de cada mes</t>
  </si>
  <si>
    <t>5 de cada mes</t>
  </si>
  <si>
    <t>6 de cada mes</t>
  </si>
  <si>
    <t>7 de cada mes</t>
  </si>
  <si>
    <t>8 de cada mes</t>
  </si>
  <si>
    <t>9 de cada mes</t>
  </si>
  <si>
    <t>10 de cada mes</t>
  </si>
  <si>
    <t>11 de cada mes</t>
  </si>
  <si>
    <t>12 de cada mes</t>
  </si>
  <si>
    <t>13 de cada mes</t>
  </si>
  <si>
    <t>14 de cada mes</t>
  </si>
  <si>
    <t>15 de cada mes</t>
  </si>
  <si>
    <t>16 de cada mes</t>
  </si>
  <si>
    <t>17 de cada mes</t>
  </si>
  <si>
    <t>19 de cada mes</t>
  </si>
  <si>
    <t>20 de cada mes</t>
  </si>
  <si>
    <t>21 de cada mes</t>
  </si>
  <si>
    <t>22 de cada mes</t>
  </si>
  <si>
    <t>23 de cada mes</t>
  </si>
  <si>
    <t>24 de cada mes</t>
  </si>
  <si>
    <t>25 de cada mes</t>
  </si>
  <si>
    <t>26 de cada mes</t>
  </si>
  <si>
    <t>27 de cada mes</t>
  </si>
  <si>
    <t>28 de cada mes</t>
  </si>
  <si>
    <t>29 de cada mes</t>
  </si>
  <si>
    <t>30 de cada mes</t>
  </si>
  <si>
    <t>Totales</t>
  </si>
  <si>
    <t xml:space="preserve">            1</t>
  </si>
  <si>
    <t xml:space="preserve">            2</t>
  </si>
  <si>
    <t>ITF</t>
  </si>
  <si>
    <t>Días entre cuotas</t>
  </si>
  <si>
    <t>Fecha de pago de cuota</t>
  </si>
  <si>
    <t>Monto a pagar</t>
  </si>
  <si>
    <t>Porción de capital</t>
  </si>
  <si>
    <t>Porcion de interés</t>
  </si>
  <si>
    <t>Saldo remanente</t>
  </si>
  <si>
    <t>Individual con Asistencia Médica</t>
  </si>
  <si>
    <t>Conyugal con Asistencia Médica</t>
  </si>
  <si>
    <t xml:space="preserve">Conyugal </t>
  </si>
  <si>
    <t>Descuento automático por planilla (1)</t>
  </si>
  <si>
    <t>S. Desgravamen (2)</t>
  </si>
  <si>
    <t>S. Todo Riesgo (3)</t>
  </si>
  <si>
    <t>Descuento automático por planilla</t>
  </si>
  <si>
    <t>Tasa fija efectiva anual (base 360 días)</t>
  </si>
  <si>
    <t>Período de gracia (en días)</t>
  </si>
  <si>
    <t>días</t>
  </si>
  <si>
    <t>Simulador de Crédito por Convenio - ONP</t>
  </si>
  <si>
    <t>Endoso</t>
  </si>
  <si>
    <t>Individual con devolución</t>
  </si>
  <si>
    <t>Conyugal con devolución</t>
  </si>
  <si>
    <t>Cálculo Seguro Desgravamen</t>
  </si>
  <si>
    <t>18-60 años</t>
  </si>
  <si>
    <t>61-70 años</t>
  </si>
  <si>
    <t>71-75 años</t>
  </si>
  <si>
    <t>Rango de edad Titular</t>
  </si>
  <si>
    <t>Rango de edad Cónyuge</t>
  </si>
  <si>
    <t>No olvides hacer click aquí para generar tu cuota  →</t>
  </si>
  <si>
    <t>SIMULADOR DE VALOR DE RETORNO DEL SEGURO DESGRAVAMEN</t>
  </si>
  <si>
    <t>Mes de Baja</t>
  </si>
  <si>
    <t>S. Desgravamen Acumulado</t>
  </si>
  <si>
    <t>Conceptos</t>
  </si>
  <si>
    <t>CALCULADORA</t>
  </si>
  <si>
    <t xml:space="preserve">  Plazo del crédito</t>
  </si>
  <si>
    <t>meses</t>
  </si>
  <si>
    <t xml:space="preserve">  Mes de baja (cancelación anticipada)</t>
  </si>
  <si>
    <t xml:space="preserve">  ¿Se cumplió el plazo del crédito?</t>
  </si>
  <si>
    <t xml:space="preserve">  ¿Aplica Devolución o Rescate?</t>
  </si>
  <si>
    <t xml:space="preserve">  Devolución o Rescate (%)</t>
  </si>
  <si>
    <t xml:space="preserve">  Total de Primas Pagadas al mes de baja</t>
  </si>
  <si>
    <t xml:space="preserve">  Devolución o Rescate</t>
  </si>
  <si>
    <t>Nota:</t>
  </si>
  <si>
    <r>
      <t xml:space="preserve">Se puede modifica únicamente el valor sombreado en </t>
    </r>
    <r>
      <rPr>
        <b/>
        <sz val="11"/>
        <color indexed="49"/>
        <rFont val="Calibri"/>
        <family val="2"/>
      </rPr>
      <t>azul.</t>
    </r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</si>
</sst>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\ &quot;pta&quot;_);_(* \(#,##0\ &quot;pta&quot;\);_(* &quot;-&quot;??\ &quot;pta&quot;_);_(@_)"/>
    <numFmt numFmtId="165" formatCode="##0.00000000&quot;%&quot;"/>
    <numFmt numFmtId="166" formatCode="##0.00000000000"/>
    <numFmt numFmtId="167" formatCode="##0.00%"/>
    <numFmt numFmtId="168" formatCode="##0.000%"/>
    <numFmt numFmtId="169" formatCode="#0.00%"/>
    <numFmt numFmtId="170" formatCode="0.0000%"/>
    <numFmt numFmtId="171" formatCode="#0.000%"/>
    <numFmt numFmtId="172" formatCode="#0.000000%"/>
    <numFmt numFmtId="173" formatCode="0.000%"/>
    <numFmt numFmtId="174" formatCode="_-* #,##0.00\ _€_-;\-* #,##0.00\ _€_-;_-* &quot;-&quot;??\ _€_-;_-@_-"/>
    <numFmt numFmtId="175" formatCode="dd/mm/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8"/>
      <color indexed="18"/>
      <name val="Verdana"/>
      <family val="2"/>
    </font>
    <font>
      <b/>
      <sz val="12"/>
      <color indexed="50"/>
      <name val="Arial"/>
      <family val="2"/>
    </font>
    <font>
      <b/>
      <sz val="8"/>
      <color indexed="9"/>
      <name val="Tahoma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9"/>
      <name val="Arial"/>
      <family val="2"/>
    </font>
    <font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2" tint="-0.4999699890613556"/>
      <name val="Arial"/>
      <family val="2"/>
    </font>
    <font>
      <sz val="10"/>
      <color theme="0"/>
      <name val="Arial"/>
      <family val="2"/>
    </font>
    <font>
      <u val="single"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4" fontId="2" fillId="33" borderId="11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10" fontId="0" fillId="0" borderId="0" xfId="0" applyNumberFormat="1" applyFont="1" applyAlignment="1" applyProtection="1">
      <alignment/>
      <protection/>
    </xf>
    <xf numFmtId="4" fontId="0" fillId="0" borderId="10" xfId="0" applyNumberFormat="1" applyBorder="1" applyAlignment="1" applyProtection="1">
      <alignment horizontal="right"/>
      <protection locked="0"/>
    </xf>
    <xf numFmtId="0" fontId="9" fillId="34" borderId="0" xfId="0" applyFont="1" applyFill="1" applyAlignment="1" applyProtection="1">
      <alignment horizontal="left"/>
      <protection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4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171" fontId="6" fillId="0" borderId="0" xfId="53" applyNumberFormat="1" applyFont="1" applyAlignment="1" applyProtection="1">
      <alignment/>
      <protection/>
    </xf>
    <xf numFmtId="0" fontId="0" fillId="0" borderId="0" xfId="0" applyFont="1" applyAlignment="1">
      <alignment/>
    </xf>
    <xf numFmtId="170" fontId="0" fillId="0" borderId="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15" borderId="0" xfId="0" applyFill="1" applyAlignment="1" applyProtection="1">
      <alignment/>
      <protection locked="0"/>
    </xf>
    <xf numFmtId="0" fontId="15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0" fillId="0" borderId="10" xfId="0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168" fontId="0" fillId="0" borderId="0" xfId="0" applyNumberFormat="1" applyAlignment="1" applyProtection="1">
      <alignment/>
      <protection locked="0"/>
    </xf>
    <xf numFmtId="173" fontId="55" fillId="0" borderId="0" xfId="53" applyNumberFormat="1" applyFont="1" applyAlignment="1" applyProtection="1">
      <alignment vertical="center"/>
      <protection hidden="1"/>
    </xf>
    <xf numFmtId="0" fontId="56" fillId="0" borderId="0" xfId="0" applyFont="1" applyAlignment="1" applyProtection="1">
      <alignment/>
      <protection hidden="1"/>
    </xf>
    <xf numFmtId="0" fontId="9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center" vertical="center"/>
    </xf>
    <xf numFmtId="1" fontId="0" fillId="12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2" fontId="6" fillId="0" borderId="13" xfId="0" applyNumberFormat="1" applyFont="1" applyBorder="1" applyAlignment="1" applyProtection="1">
      <alignment horizontal="right"/>
      <protection hidden="1"/>
    </xf>
    <xf numFmtId="43" fontId="0" fillId="0" borderId="14" xfId="47" applyFont="1" applyBorder="1" applyAlignment="1" applyProtection="1">
      <alignment vertical="center"/>
      <protection hidden="1"/>
    </xf>
    <xf numFmtId="2" fontId="4" fillId="34" borderId="13" xfId="0" applyNumberFormat="1" applyFont="1" applyFill="1" applyBorder="1" applyAlignment="1">
      <alignment horizontal="right" vertical="center"/>
    </xf>
    <xf numFmtId="43" fontId="4" fillId="34" borderId="14" xfId="47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0" fontId="0" fillId="0" borderId="10" xfId="53" applyNumberFormat="1" applyFont="1" applyBorder="1" applyAlignment="1" applyProtection="1">
      <alignment horizontal="center" vertical="center"/>
      <protection hidden="1"/>
    </xf>
    <xf numFmtId="175" fontId="2" fillId="33" borderId="0" xfId="0" applyNumberFormat="1" applyFont="1" applyFill="1" applyBorder="1" applyAlignment="1" applyProtection="1">
      <alignment horizontal="center"/>
      <protection/>
    </xf>
    <xf numFmtId="175" fontId="8" fillId="33" borderId="0" xfId="0" applyNumberFormat="1" applyFont="1" applyFill="1" applyBorder="1" applyAlignment="1" applyProtection="1">
      <alignment horizontal="center"/>
      <protection/>
    </xf>
    <xf numFmtId="175" fontId="2" fillId="33" borderId="11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  <cellStyle name="Währung" xfId="61"/>
  </cellStyles>
  <dxfs count="5">
    <dxf>
      <font>
        <color theme="0"/>
      </font>
    </dxf>
    <dxf>
      <font>
        <color theme="0"/>
      </font>
    </dxf>
    <dxf>
      <font>
        <strike val="0"/>
        <name val="Cambria"/>
        <family val="1"/>
        <color theme="0" tint="-0.24993999302387238"/>
      </font>
      <fill>
        <patternFill patternType="none">
          <fgColor indexed="64"/>
          <bgColor indexed="65"/>
        </patternFill>
      </fill>
    </dxf>
    <dxf>
      <font>
        <strike val="0"/>
        <name val="Cambria"/>
        <family val="1"/>
        <color theme="0" tint="-0.24993999302387238"/>
      </font>
      <fill>
        <patternFill patternType="none">
          <fgColor indexed="64"/>
          <bgColor indexed="65"/>
        </patternFill>
      </fill>
    </dxf>
    <dxf>
      <font>
        <strike val="0"/>
        <color theme="0" tint="-0.24993999302387238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8.jpeg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8</xdr:row>
      <xdr:rowOff>123825</xdr:rowOff>
    </xdr:from>
    <xdr:to>
      <xdr:col>6</xdr:col>
      <xdr:colOff>28575</xdr:colOff>
      <xdr:row>9</xdr:row>
      <xdr:rowOff>161925</xdr:rowOff>
    </xdr:to>
    <xdr:pic>
      <xdr:nvPicPr>
        <xdr:cNvPr id="1" name="txtCap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9545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1133475</xdr:colOff>
      <xdr:row>21</xdr:row>
      <xdr:rowOff>76200</xdr:rowOff>
    </xdr:from>
    <xdr:to>
      <xdr:col>6</xdr:col>
      <xdr:colOff>19050</xdr:colOff>
      <xdr:row>22</xdr:row>
      <xdr:rowOff>133350</xdr:rowOff>
    </xdr:to>
    <xdr:pic>
      <xdr:nvPicPr>
        <xdr:cNvPr id="2" name="cmdCalcularDa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0005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1133475</xdr:colOff>
      <xdr:row>24</xdr:row>
      <xdr:rowOff>19050</xdr:rowOff>
    </xdr:from>
    <xdr:to>
      <xdr:col>6</xdr:col>
      <xdr:colOff>19050</xdr:colOff>
      <xdr:row>25</xdr:row>
      <xdr:rowOff>85725</xdr:rowOff>
    </xdr:to>
    <xdr:pic>
      <xdr:nvPicPr>
        <xdr:cNvPr id="3" name="cmdVerCronogra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4862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657225</xdr:colOff>
      <xdr:row>4</xdr:row>
      <xdr:rowOff>28575</xdr:rowOff>
    </xdr:from>
    <xdr:to>
      <xdr:col>22</xdr:col>
      <xdr:colOff>876300</xdr:colOff>
      <xdr:row>4</xdr:row>
      <xdr:rowOff>276225</xdr:rowOff>
    </xdr:to>
    <xdr:pic>
      <xdr:nvPicPr>
        <xdr:cNvPr id="4" name="cmdVerDat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78400" y="6381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95250</xdr:colOff>
      <xdr:row>58</xdr:row>
      <xdr:rowOff>152400</xdr:rowOff>
    </xdr:from>
    <xdr:to>
      <xdr:col>22</xdr:col>
      <xdr:colOff>809625</xdr:colOff>
      <xdr:row>69</xdr:row>
      <xdr:rowOff>76200</xdr:rowOff>
    </xdr:to>
    <xdr:pic>
      <xdr:nvPicPr>
        <xdr:cNvPr id="5" name="txtDisclaim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96400" y="10772775"/>
          <a:ext cx="9305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26</xdr:row>
      <xdr:rowOff>47625</xdr:rowOff>
    </xdr:from>
    <xdr:to>
      <xdr:col>7</xdr:col>
      <xdr:colOff>38100</xdr:colOff>
      <xdr:row>35</xdr:row>
      <xdr:rowOff>28575</xdr:rowOff>
    </xdr:to>
    <xdr:pic>
      <xdr:nvPicPr>
        <xdr:cNvPr id="6" name="txtDisclaimerFij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4876800"/>
          <a:ext cx="66103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2409825</xdr:colOff>
      <xdr:row>3</xdr:row>
      <xdr:rowOff>57150</xdr:rowOff>
    </xdr:to>
    <xdr:pic>
      <xdr:nvPicPr>
        <xdr:cNvPr id="7" name="Picture 8998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266700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38100</xdr:rowOff>
    </xdr:from>
    <xdr:to>
      <xdr:col>15</xdr:col>
      <xdr:colOff>466725</xdr:colOff>
      <xdr:row>2</xdr:row>
      <xdr:rowOff>152400</xdr:rowOff>
    </xdr:to>
    <xdr:pic>
      <xdr:nvPicPr>
        <xdr:cNvPr id="8" name="Picture 8999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0200" y="200025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47625</xdr:rowOff>
    </xdr:from>
    <xdr:to>
      <xdr:col>34</xdr:col>
      <xdr:colOff>1000125</xdr:colOff>
      <xdr:row>2</xdr:row>
      <xdr:rowOff>0</xdr:rowOff>
    </xdr:to>
    <xdr:pic>
      <xdr:nvPicPr>
        <xdr:cNvPr id="9" name="Picture 8999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517100" y="47625"/>
          <a:ext cx="2562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35</xdr:col>
      <xdr:colOff>247650</xdr:colOff>
      <xdr:row>5</xdr:row>
      <xdr:rowOff>28575</xdr:rowOff>
    </xdr:from>
    <xdr:to>
      <xdr:col>37</xdr:col>
      <xdr:colOff>19050</xdr:colOff>
      <xdr:row>6</xdr:row>
      <xdr:rowOff>114300</xdr:rowOff>
    </xdr:to>
    <xdr:pic>
      <xdr:nvPicPr>
        <xdr:cNvPr id="10" name="CmdRegresa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793825" y="9239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657225</xdr:colOff>
      <xdr:row>4</xdr:row>
      <xdr:rowOff>19050</xdr:rowOff>
    </xdr:from>
    <xdr:to>
      <xdr:col>21</xdr:col>
      <xdr:colOff>209550</xdr:colOff>
      <xdr:row>4</xdr:row>
      <xdr:rowOff>266700</xdr:rowOff>
    </xdr:to>
    <xdr:pic>
      <xdr:nvPicPr>
        <xdr:cNvPr id="11" name="cmdSimuladorSegDesg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54400" y="628650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1009650</xdr:colOff>
      <xdr:row>17</xdr:row>
      <xdr:rowOff>142875</xdr:rowOff>
    </xdr:from>
    <xdr:to>
      <xdr:col>9</xdr:col>
      <xdr:colOff>114300</xdr:colOff>
      <xdr:row>19</xdr:row>
      <xdr:rowOff>38100</xdr:rowOff>
    </xdr:to>
    <xdr:pic>
      <xdr:nvPicPr>
        <xdr:cNvPr id="12" name="cmdSimuladorSegDes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19900" y="33432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R670"/>
  <sheetViews>
    <sheetView showGridLines="0" tabSelected="1" zoomScalePageLayoutView="0" workbookViewId="0" topLeftCell="B1">
      <selection activeCell="B1" sqref="B1"/>
    </sheetView>
  </sheetViews>
  <sheetFormatPr defaultColWidth="9.140625" defaultRowHeight="14.25" customHeight="1"/>
  <cols>
    <col min="1" max="1" width="1.421875" style="5" hidden="1" customWidth="1"/>
    <col min="2" max="2" width="4.28125" style="5" customWidth="1"/>
    <col min="3" max="3" width="3.8515625" style="5" customWidth="1"/>
    <col min="4" max="4" width="47.421875" style="5" customWidth="1"/>
    <col min="5" max="5" width="17.140625" style="5" customWidth="1"/>
    <col min="6" max="6" width="14.421875" style="5" customWidth="1"/>
    <col min="7" max="7" width="15.421875" style="5" customWidth="1"/>
    <col min="8" max="8" width="7.421875" style="5" customWidth="1"/>
    <col min="9" max="9" width="6.28125" style="6" customWidth="1"/>
    <col min="10" max="10" width="8.140625" style="6" customWidth="1"/>
    <col min="11" max="11" width="8.28125" style="7" customWidth="1"/>
    <col min="12" max="12" width="5.28125" style="7" customWidth="1"/>
    <col min="13" max="13" width="8.57421875" style="7" customWidth="1"/>
    <col min="14" max="14" width="12.7109375" style="8" customWidth="1"/>
    <col min="15" max="15" width="12.00390625" style="7" customWidth="1"/>
    <col min="16" max="16" width="12.7109375" style="5" customWidth="1"/>
    <col min="17" max="17" width="11.421875" style="7" customWidth="1"/>
    <col min="18" max="18" width="20.421875" style="5" customWidth="1"/>
    <col min="19" max="19" width="16.57421875" style="5" customWidth="1"/>
    <col min="20" max="20" width="14.28125" style="5" customWidth="1"/>
    <col min="21" max="21" width="8.57421875" style="28" customWidth="1"/>
    <col min="22" max="22" width="11.57421875" style="5" customWidth="1"/>
    <col min="23" max="23" width="13.7109375" style="5" customWidth="1"/>
    <col min="24" max="24" width="9.140625" style="5" customWidth="1"/>
    <col min="25" max="25" width="8.28125" style="5" customWidth="1"/>
    <col min="26" max="26" width="5.140625" style="5" customWidth="1"/>
    <col min="27" max="27" width="7.00390625" style="5" customWidth="1"/>
    <col min="28" max="28" width="0.2890625" style="5" hidden="1" customWidth="1"/>
    <col min="29" max="29" width="2.421875" style="5" hidden="1" customWidth="1"/>
    <col min="30" max="33" width="9.140625" style="5" customWidth="1"/>
    <col min="34" max="34" width="14.421875" style="5" customWidth="1"/>
    <col min="35" max="35" width="37.00390625" style="5" customWidth="1"/>
    <col min="36" max="16384" width="9.140625" style="5" customWidth="1"/>
  </cols>
  <sheetData>
    <row r="1" spans="33:44" ht="12.75">
      <c r="AG1"/>
      <c r="AH1"/>
      <c r="AI1"/>
      <c r="AJ1" s="81">
        <v>421.6064263732626</v>
      </c>
      <c r="AK1"/>
      <c r="AL1"/>
      <c r="AM1"/>
      <c r="AN1"/>
      <c r="AO1"/>
      <c r="AP1"/>
      <c r="AQ1"/>
      <c r="AR1"/>
    </row>
    <row r="2" spans="18:44" ht="12.75">
      <c r="R2" s="41"/>
      <c r="AG2"/>
      <c r="AH2"/>
      <c r="AI2"/>
      <c r="AJ2"/>
      <c r="AK2"/>
      <c r="AL2"/>
      <c r="AM2"/>
      <c r="AN2"/>
      <c r="AO2"/>
      <c r="AP2"/>
      <c r="AQ2"/>
      <c r="AR2"/>
    </row>
    <row r="3" spans="6:44" ht="12.75">
      <c r="F3" s="9"/>
      <c r="P3" s="34"/>
      <c r="R3" s="40"/>
      <c r="AG3"/>
      <c r="AH3"/>
      <c r="AI3"/>
      <c r="AJ3"/>
      <c r="AK3"/>
      <c r="AL3"/>
      <c r="AM3"/>
      <c r="AN3"/>
      <c r="AO3"/>
      <c r="AP3"/>
      <c r="AQ3"/>
      <c r="AR3"/>
    </row>
    <row r="4" spans="33:44" ht="9.75" customHeight="1">
      <c r="AG4"/>
      <c r="AH4"/>
      <c r="AI4"/>
      <c r="AJ4"/>
      <c r="AK4"/>
      <c r="AL4"/>
      <c r="AM4"/>
      <c r="AN4"/>
      <c r="AO4"/>
      <c r="AP4"/>
      <c r="AQ4"/>
      <c r="AR4"/>
    </row>
    <row r="5" spans="3:44" ht="22.5" customHeight="1">
      <c r="C5" s="51"/>
      <c r="D5" s="51"/>
      <c r="E5" s="51"/>
      <c r="F5" s="51"/>
      <c r="G5" s="51"/>
      <c r="M5" s="44" t="s">
        <v>7</v>
      </c>
      <c r="N5" s="45"/>
      <c r="O5" s="46"/>
      <c r="P5" s="47"/>
      <c r="Q5" s="46"/>
      <c r="R5" s="47"/>
      <c r="S5" s="47"/>
      <c r="T5" s="47"/>
      <c r="U5" s="47"/>
      <c r="V5" s="47"/>
      <c r="W5" s="47"/>
      <c r="AG5" s="82" t="s">
        <v>79</v>
      </c>
      <c r="AH5" s="83"/>
      <c r="AI5" s="83"/>
      <c r="AJ5" s="83"/>
      <c r="AK5" s="83"/>
      <c r="AL5"/>
      <c r="AM5"/>
      <c r="AN5"/>
      <c r="AO5"/>
      <c r="AP5"/>
      <c r="AQ5"/>
      <c r="AR5"/>
    </row>
    <row r="6" spans="13:44" ht="12.75">
      <c r="M6" s="27" t="s">
        <v>10</v>
      </c>
      <c r="O6" s="26"/>
      <c r="P6" s="65">
        <v>0.27006941437721255</v>
      </c>
      <c r="Q6" s="25"/>
      <c r="AG6"/>
      <c r="AH6"/>
      <c r="AI6"/>
      <c r="AJ6"/>
      <c r="AK6"/>
      <c r="AL6"/>
      <c r="AM6"/>
      <c r="AN6"/>
      <c r="AO6"/>
      <c r="AP6"/>
      <c r="AQ6"/>
      <c r="AR6"/>
    </row>
    <row r="7" spans="3:44" ht="15.75">
      <c r="C7" s="52" t="s">
        <v>68</v>
      </c>
      <c r="F7" s="36"/>
      <c r="G7" s="13"/>
      <c r="P7" s="7"/>
      <c r="R7" s="7"/>
      <c r="S7" s="10"/>
      <c r="U7" s="42"/>
      <c r="AG7"/>
      <c r="AH7"/>
      <c r="AI7"/>
      <c r="AJ7"/>
      <c r="AK7"/>
      <c r="AL7"/>
      <c r="AM7"/>
      <c r="AN7"/>
      <c r="AO7"/>
      <c r="AP7"/>
      <c r="AQ7"/>
      <c r="AR7"/>
    </row>
    <row r="8" spans="3:44" ht="24.75" customHeight="1">
      <c r="C8" s="11"/>
      <c r="D8" s="11"/>
      <c r="E8" s="11"/>
      <c r="F8" s="12"/>
      <c r="G8" s="11"/>
      <c r="H8" s="12"/>
      <c r="M8" s="58" t="s">
        <v>6</v>
      </c>
      <c r="N8" s="57" t="s">
        <v>53</v>
      </c>
      <c r="O8" s="57" t="s">
        <v>54</v>
      </c>
      <c r="P8" s="57" t="s">
        <v>55</v>
      </c>
      <c r="Q8" s="57" t="s">
        <v>56</v>
      </c>
      <c r="R8" s="57" t="s">
        <v>61</v>
      </c>
      <c r="S8" s="57" t="s">
        <v>62</v>
      </c>
      <c r="T8" s="57" t="s">
        <v>63</v>
      </c>
      <c r="U8" s="58" t="s">
        <v>51</v>
      </c>
      <c r="V8" s="57" t="s">
        <v>52</v>
      </c>
      <c r="W8" s="57" t="s">
        <v>57</v>
      </c>
      <c r="Y8" s="64"/>
      <c r="Z8" s="64"/>
      <c r="AA8" s="64"/>
      <c r="AB8" s="64">
        <v>44837</v>
      </c>
      <c r="AC8" s="64">
        <v>-15000</v>
      </c>
      <c r="AG8" s="84" t="s">
        <v>80</v>
      </c>
      <c r="AH8" s="84" t="s">
        <v>81</v>
      </c>
      <c r="AI8" s="85" t="s">
        <v>82</v>
      </c>
      <c r="AJ8" s="106" t="s">
        <v>83</v>
      </c>
      <c r="AK8" s="107"/>
      <c r="AL8"/>
      <c r="AM8"/>
      <c r="AN8"/>
      <c r="AO8"/>
      <c r="AP8"/>
      <c r="AQ8"/>
      <c r="AR8"/>
    </row>
    <row r="9" spans="3:44" ht="14.25" customHeight="1">
      <c r="C9" s="13" t="s">
        <v>18</v>
      </c>
      <c r="E9" s="28"/>
      <c r="F9" s="38"/>
      <c r="K9" s="14"/>
      <c r="M9" s="29">
        <v>1</v>
      </c>
      <c r="N9" s="111">
        <v>44929</v>
      </c>
      <c r="O9" s="30">
        <v>510.3588104248047</v>
      </c>
      <c r="P9" s="30">
        <v>0</v>
      </c>
      <c r="Q9" s="30">
        <v>458.9588104248047</v>
      </c>
      <c r="R9" s="30">
        <v>10</v>
      </c>
      <c r="S9" s="30">
        <v>41.4</v>
      </c>
      <c r="T9" s="30">
        <v>0</v>
      </c>
      <c r="U9" s="30"/>
      <c r="V9" s="55">
        <v>92</v>
      </c>
      <c r="W9" s="53">
        <v>15388.721060518985</v>
      </c>
      <c r="Y9" s="63"/>
      <c r="Z9" s="63"/>
      <c r="AA9" s="63"/>
      <c r="AB9" s="63">
        <v>44929</v>
      </c>
      <c r="AC9" s="5">
        <v>510.3588104248047</v>
      </c>
      <c r="AG9" s="86">
        <v>1</v>
      </c>
      <c r="AH9" s="87">
        <v>41.4</v>
      </c>
      <c r="AI9" s="88" t="s">
        <v>84</v>
      </c>
      <c r="AJ9" s="89">
        <v>48</v>
      </c>
      <c r="AK9" s="90" t="s">
        <v>85</v>
      </c>
      <c r="AL9"/>
      <c r="AM9"/>
      <c r="AN9"/>
      <c r="AO9"/>
      <c r="AP9"/>
      <c r="AQ9"/>
      <c r="AR9"/>
    </row>
    <row r="10" spans="1:44" ht="14.25" customHeight="1">
      <c r="A10" s="5" t="s">
        <v>4</v>
      </c>
      <c r="C10" s="13" t="s">
        <v>19</v>
      </c>
      <c r="E10" s="17" t="str">
        <f>IF($A$12=1,"S/ ","US$.")</f>
        <v>S/ </v>
      </c>
      <c r="F10" s="35"/>
      <c r="K10" s="14"/>
      <c r="M10" s="29">
        <v>2</v>
      </c>
      <c r="N10" s="111">
        <v>44960</v>
      </c>
      <c r="O10" s="30">
        <v>510.3588104248047</v>
      </c>
      <c r="P10" s="30">
        <v>198.79983543383216</v>
      </c>
      <c r="Q10" s="30">
        <v>287.70912603650544</v>
      </c>
      <c r="R10" s="30">
        <v>10</v>
      </c>
      <c r="S10" s="30">
        <v>13.849848954467086</v>
      </c>
      <c r="T10" s="30">
        <v>0</v>
      </c>
      <c r="U10" s="53"/>
      <c r="V10" s="55">
        <v>31</v>
      </c>
      <c r="W10" s="53">
        <v>15189.921225085152</v>
      </c>
      <c r="Y10" s="63"/>
      <c r="Z10" s="63"/>
      <c r="AA10" s="63"/>
      <c r="AB10" s="63">
        <v>44960</v>
      </c>
      <c r="AC10" s="5">
        <v>510.3588104248047</v>
      </c>
      <c r="AG10" s="86">
        <v>2</v>
      </c>
      <c r="AH10" s="87">
        <v>55.24984895446708</v>
      </c>
      <c r="AI10" s="88" t="s">
        <v>86</v>
      </c>
      <c r="AJ10" s="91">
        <v>48</v>
      </c>
      <c r="AK10" s="90" t="str">
        <f>IF(AJ10=1,"mes","meses")</f>
        <v>meses</v>
      </c>
      <c r="AL10"/>
      <c r="AM10"/>
      <c r="AN10"/>
      <c r="AO10"/>
      <c r="AP10"/>
      <c r="AQ10"/>
      <c r="AR10"/>
    </row>
    <row r="11" spans="1:44" ht="14.25" customHeight="1">
      <c r="A11" s="5" t="s">
        <v>8</v>
      </c>
      <c r="C11" s="13" t="s">
        <v>2</v>
      </c>
      <c r="F11" s="36"/>
      <c r="G11" s="13"/>
      <c r="H11" s="13"/>
      <c r="K11" s="14"/>
      <c r="M11" s="29">
        <v>3</v>
      </c>
      <c r="N11" s="112">
        <v>44988</v>
      </c>
      <c r="O11" s="30">
        <v>510.3588104248047</v>
      </c>
      <c r="P11" s="30">
        <v>230.40914804787667</v>
      </c>
      <c r="Q11" s="30">
        <v>256.2787332743514</v>
      </c>
      <c r="R11" s="30">
        <v>10</v>
      </c>
      <c r="S11" s="30">
        <v>13.670929102576636</v>
      </c>
      <c r="T11" s="30">
        <v>0</v>
      </c>
      <c r="U11" s="53"/>
      <c r="V11" s="55">
        <v>28</v>
      </c>
      <c r="W11" s="53">
        <v>14959.512077037276</v>
      </c>
      <c r="Y11" s="63"/>
      <c r="Z11" s="63"/>
      <c r="AA11" s="63"/>
      <c r="AB11" s="63">
        <v>44988</v>
      </c>
      <c r="AC11" s="5">
        <v>510.3588104248047</v>
      </c>
      <c r="AG11" s="86">
        <v>3</v>
      </c>
      <c r="AH11" s="87">
        <v>68.92077805704372</v>
      </c>
      <c r="AI11" s="92" t="s">
        <v>87</v>
      </c>
      <c r="AJ11" s="108" t="str">
        <f>IF(AJ9=AJ10,"SI","NO")</f>
        <v>SI</v>
      </c>
      <c r="AK11" s="108"/>
      <c r="AL11"/>
      <c r="AM11"/>
      <c r="AN11"/>
      <c r="AO11"/>
      <c r="AP11"/>
      <c r="AQ11"/>
      <c r="AR11"/>
    </row>
    <row r="12" spans="1:44" ht="14.25" customHeight="1">
      <c r="A12" s="2">
        <v>1</v>
      </c>
      <c r="C12" s="13" t="s">
        <v>65</v>
      </c>
      <c r="F12" s="39">
        <v>0.24</v>
      </c>
      <c r="G12" s="37"/>
      <c r="K12" s="15"/>
      <c r="M12" s="29">
        <v>4</v>
      </c>
      <c r="N12" s="111">
        <v>45019</v>
      </c>
      <c r="O12" s="30">
        <v>510.3588104248047</v>
      </c>
      <c r="P12" s="30">
        <v>207.21065921877488</v>
      </c>
      <c r="Q12" s="30">
        <v>279.68459033669626</v>
      </c>
      <c r="R12" s="30">
        <v>10</v>
      </c>
      <c r="S12" s="30">
        <v>13.463560869333548</v>
      </c>
      <c r="T12" s="30">
        <v>0</v>
      </c>
      <c r="U12" s="53"/>
      <c r="V12" s="55">
        <v>31</v>
      </c>
      <c r="W12" s="53">
        <v>14752.3014178185</v>
      </c>
      <c r="Y12" s="63"/>
      <c r="Z12" s="63"/>
      <c r="AA12" s="63"/>
      <c r="AB12" s="63">
        <v>45019</v>
      </c>
      <c r="AC12" s="5">
        <v>510.3588104248047</v>
      </c>
      <c r="AG12" s="86">
        <v>4</v>
      </c>
      <c r="AH12" s="87">
        <v>82.38433892637727</v>
      </c>
      <c r="AI12" s="88" t="s">
        <v>88</v>
      </c>
      <c r="AJ12" s="109" t="str">
        <f>_xlfn.IFERROR(IF(AJ11="SI","DEVOLUCIÓN",IF(AJ10&gt;=24,"RESCATE","NO APLICA")),"ERROR")</f>
        <v>DEVOLUCIÓN</v>
      </c>
      <c r="AK12" s="109"/>
      <c r="AL12"/>
      <c r="AM12"/>
      <c r="AN12"/>
      <c r="AO12"/>
      <c r="AP12"/>
      <c r="AQ12"/>
      <c r="AR12"/>
    </row>
    <row r="13" spans="3:44" ht="14.25" customHeight="1">
      <c r="C13" s="13" t="s">
        <v>1</v>
      </c>
      <c r="F13" s="1">
        <v>48</v>
      </c>
      <c r="G13" s="13"/>
      <c r="K13" s="14"/>
      <c r="M13" s="29">
        <v>5</v>
      </c>
      <c r="N13" s="111">
        <v>45049</v>
      </c>
      <c r="O13" s="30">
        <v>510.3588104248047</v>
      </c>
      <c r="P13" s="30">
        <v>220.24827043236374</v>
      </c>
      <c r="Q13" s="30">
        <v>266.8334687164043</v>
      </c>
      <c r="R13" s="30">
        <v>10</v>
      </c>
      <c r="S13" s="30">
        <v>13.27707127603665</v>
      </c>
      <c r="T13" s="30">
        <v>0</v>
      </c>
      <c r="U13" s="53"/>
      <c r="V13" s="55">
        <v>30</v>
      </c>
      <c r="W13" s="53">
        <v>14532.053147386137</v>
      </c>
      <c r="Y13" s="63"/>
      <c r="Z13" s="63"/>
      <c r="AA13" s="63"/>
      <c r="AB13" s="63">
        <v>45049</v>
      </c>
      <c r="AC13" s="5">
        <v>510.3588104248047</v>
      </c>
      <c r="AG13" s="86">
        <v>5</v>
      </c>
      <c r="AH13" s="87">
        <v>95.66141020241392</v>
      </c>
      <c r="AI13" s="88" t="s">
        <v>89</v>
      </c>
      <c r="AJ13" s="110">
        <v>0.25</v>
      </c>
      <c r="AK13" s="110"/>
      <c r="AL13"/>
      <c r="AM13"/>
      <c r="AN13"/>
      <c r="AO13"/>
      <c r="AP13"/>
      <c r="AQ13"/>
      <c r="AR13"/>
    </row>
    <row r="14" spans="3:44" ht="14.25" customHeight="1">
      <c r="C14" s="13" t="s">
        <v>0</v>
      </c>
      <c r="D14" s="9"/>
      <c r="F14" s="24">
        <v>44837</v>
      </c>
      <c r="G14" s="13" t="s">
        <v>14</v>
      </c>
      <c r="K14" s="14"/>
      <c r="M14" s="29">
        <v>6</v>
      </c>
      <c r="N14" s="111">
        <v>45080</v>
      </c>
      <c r="O14" s="30">
        <v>510.3588104248047</v>
      </c>
      <c r="P14" s="30">
        <v>215.5871887672277</v>
      </c>
      <c r="Q14" s="30">
        <v>271.6927738249295</v>
      </c>
      <c r="R14" s="30">
        <v>10</v>
      </c>
      <c r="S14" s="30">
        <v>13.078847832647524</v>
      </c>
      <c r="T14" s="30">
        <v>0</v>
      </c>
      <c r="U14" s="53"/>
      <c r="V14" s="55">
        <v>31</v>
      </c>
      <c r="W14" s="53">
        <v>14316.46595861891</v>
      </c>
      <c r="Y14" s="63"/>
      <c r="Z14" s="63"/>
      <c r="AA14" s="63"/>
      <c r="AB14" s="63">
        <v>45080</v>
      </c>
      <c r="AC14" s="5">
        <v>510.3588104248047</v>
      </c>
      <c r="AG14" s="86">
        <v>6</v>
      </c>
      <c r="AH14" s="87">
        <v>108.74025803506144</v>
      </c>
      <c r="AI14" s="88" t="s">
        <v>90</v>
      </c>
      <c r="AJ14" s="93" t="str">
        <f>$E$10</f>
        <v>S/ </v>
      </c>
      <c r="AK14" s="94">
        <f>IF(AJ11="SÍ",AJ1,IF(AJ12="NO APLICA",0,VLOOKUP(AJ10,AG9:AH600,2,0)))</f>
        <v>421.6064263732626</v>
      </c>
      <c r="AL14"/>
      <c r="AM14"/>
      <c r="AN14"/>
      <c r="AO14"/>
      <c r="AP14"/>
      <c r="AQ14"/>
      <c r="AR14"/>
    </row>
    <row r="15" spans="3:44" ht="14.25" customHeight="1">
      <c r="C15" s="13" t="s">
        <v>15</v>
      </c>
      <c r="F15" s="60" t="s">
        <v>44</v>
      </c>
      <c r="G15" s="9"/>
      <c r="H15" s="16"/>
      <c r="K15" s="14"/>
      <c r="M15" s="29">
        <v>7</v>
      </c>
      <c r="N15" s="111">
        <v>45110</v>
      </c>
      <c r="O15" s="30">
        <v>510.3588104248047</v>
      </c>
      <c r="P15" s="30">
        <v>228.52373216315476</v>
      </c>
      <c r="Q15" s="30">
        <v>258.9502588988929</v>
      </c>
      <c r="R15" s="30">
        <v>10</v>
      </c>
      <c r="S15" s="30">
        <v>12.884819362757018</v>
      </c>
      <c r="T15" s="30">
        <v>0</v>
      </c>
      <c r="U15" s="53"/>
      <c r="V15" s="55">
        <v>30</v>
      </c>
      <c r="W15" s="53">
        <v>14087.942226455756</v>
      </c>
      <c r="AB15" s="63">
        <v>45110</v>
      </c>
      <c r="AC15" s="5">
        <v>510.3588104248047</v>
      </c>
      <c r="AG15" s="86">
        <v>7</v>
      </c>
      <c r="AH15" s="87">
        <v>121.62507739781846</v>
      </c>
      <c r="AI15" s="85" t="s">
        <v>91</v>
      </c>
      <c r="AJ15" s="95" t="str">
        <f>$E$10</f>
        <v>S/ </v>
      </c>
      <c r="AK15" s="96">
        <f>AJ13*AK14</f>
        <v>105.40160659331565</v>
      </c>
      <c r="AL15"/>
      <c r="AM15"/>
      <c r="AN15"/>
      <c r="AO15"/>
      <c r="AP15"/>
      <c r="AQ15"/>
      <c r="AR15"/>
    </row>
    <row r="16" spans="1:44" ht="14.25" customHeight="1">
      <c r="A16" s="2"/>
      <c r="C16" s="13" t="s">
        <v>66</v>
      </c>
      <c r="F16" s="61">
        <v>61</v>
      </c>
      <c r="G16" s="62" t="s">
        <v>67</v>
      </c>
      <c r="H16" s="28"/>
      <c r="K16" s="14"/>
      <c r="M16" s="29">
        <v>8</v>
      </c>
      <c r="N16" s="111">
        <v>45141</v>
      </c>
      <c r="O16" s="30">
        <v>510.3588104248047</v>
      </c>
      <c r="P16" s="30">
        <v>224.29003246498368</v>
      </c>
      <c r="Q16" s="30">
        <v>263.3896299560108</v>
      </c>
      <c r="R16" s="30">
        <v>10</v>
      </c>
      <c r="S16" s="30">
        <v>12.679148003810178</v>
      </c>
      <c r="T16" s="30">
        <v>0</v>
      </c>
      <c r="U16" s="53"/>
      <c r="V16" s="55">
        <v>31</v>
      </c>
      <c r="W16" s="53">
        <v>13863.652193990773</v>
      </c>
      <c r="AB16" s="63">
        <v>45141</v>
      </c>
      <c r="AC16" s="5">
        <v>510.3588104248047</v>
      </c>
      <c r="AG16" s="86">
        <v>8</v>
      </c>
      <c r="AH16" s="87">
        <v>134.30422540162863</v>
      </c>
      <c r="AI16" s="97"/>
      <c r="AJ16" s="98"/>
      <c r="AK16" s="97"/>
      <c r="AL16"/>
      <c r="AM16"/>
      <c r="AN16"/>
      <c r="AO16"/>
      <c r="AP16"/>
      <c r="AQ16"/>
      <c r="AR16"/>
    </row>
    <row r="17" spans="1:44" ht="14.25" customHeight="1">
      <c r="A17" s="2"/>
      <c r="C17" s="13" t="s">
        <v>13</v>
      </c>
      <c r="F17" s="35"/>
      <c r="K17" s="14"/>
      <c r="M17" s="29">
        <v>9</v>
      </c>
      <c r="N17" s="111">
        <v>45172</v>
      </c>
      <c r="O17" s="30">
        <v>510.3588104248047</v>
      </c>
      <c r="P17" s="30">
        <v>228.68524321868043</v>
      </c>
      <c r="Q17" s="30">
        <v>259.19628023153257</v>
      </c>
      <c r="R17" s="30">
        <v>10</v>
      </c>
      <c r="S17" s="30">
        <v>12.477286974591694</v>
      </c>
      <c r="T17" s="30">
        <v>0</v>
      </c>
      <c r="U17" s="53"/>
      <c r="V17" s="55">
        <v>31</v>
      </c>
      <c r="W17" s="53">
        <v>13634.966950772092</v>
      </c>
      <c r="AB17" s="63">
        <v>45172</v>
      </c>
      <c r="AC17" s="5">
        <v>510.3588104248047</v>
      </c>
      <c r="AG17" s="86">
        <v>9</v>
      </c>
      <c r="AH17" s="87">
        <v>146.78151237622032</v>
      </c>
      <c r="AI17" s="99" t="s">
        <v>92</v>
      </c>
      <c r="AJ17" s="98"/>
      <c r="AK17" s="97"/>
      <c r="AL17"/>
      <c r="AM17"/>
      <c r="AN17"/>
      <c r="AO17"/>
      <c r="AP17"/>
      <c r="AQ17"/>
      <c r="AR17"/>
    </row>
    <row r="18" spans="3:44" ht="14.25" customHeight="1">
      <c r="C18" s="13" t="s">
        <v>64</v>
      </c>
      <c r="E18" s="17" t="str">
        <f>IF($A$12=1,"S/ ","US$.")</f>
        <v>S/ </v>
      </c>
      <c r="F18" s="43">
        <v>10</v>
      </c>
      <c r="K18" s="14"/>
      <c r="M18" s="29">
        <v>10</v>
      </c>
      <c r="N18" s="111">
        <v>45202</v>
      </c>
      <c r="O18" s="30">
        <v>510.3588104248047</v>
      </c>
      <c r="P18" s="30">
        <v>241.46375078707695</v>
      </c>
      <c r="Q18" s="30">
        <v>246.62358938203286</v>
      </c>
      <c r="R18" s="30">
        <v>10</v>
      </c>
      <c r="S18" s="30">
        <v>12.271470255694881</v>
      </c>
      <c r="T18" s="30">
        <v>0</v>
      </c>
      <c r="U18" s="53"/>
      <c r="V18" s="55">
        <v>30</v>
      </c>
      <c r="W18" s="53">
        <v>13393.503199985014</v>
      </c>
      <c r="AB18" s="63">
        <v>45202</v>
      </c>
      <c r="AC18" s="5">
        <v>510.3588104248047</v>
      </c>
      <c r="AG18" s="86">
        <v>10</v>
      </c>
      <c r="AH18" s="87">
        <v>159.0529826319152</v>
      </c>
      <c r="AI18" s="100" t="s">
        <v>93</v>
      </c>
      <c r="AJ18" s="98"/>
      <c r="AK18" s="97"/>
      <c r="AL18"/>
      <c r="AM18"/>
      <c r="AN18"/>
      <c r="AO18"/>
      <c r="AP18"/>
      <c r="AQ18"/>
      <c r="AR18"/>
    </row>
    <row r="19" spans="1:44" ht="14.25" customHeight="1">
      <c r="A19" s="5" t="s">
        <v>11</v>
      </c>
      <c r="C19" s="13" t="s">
        <v>3</v>
      </c>
      <c r="D19" s="18"/>
      <c r="E19" s="17"/>
      <c r="F19" s="67"/>
      <c r="G19" s="80">
        <f>A27</f>
        <v>0.0009</v>
      </c>
      <c r="K19" s="14"/>
      <c r="M19" s="29">
        <v>11</v>
      </c>
      <c r="N19" s="111">
        <v>45233</v>
      </c>
      <c r="O19" s="30">
        <v>510.3588104248047</v>
      </c>
      <c r="P19" s="30">
        <v>237.89833169873322</v>
      </c>
      <c r="Q19" s="30">
        <v>250.40632584608497</v>
      </c>
      <c r="R19" s="30">
        <v>10</v>
      </c>
      <c r="S19" s="30">
        <v>12.054152879986512</v>
      </c>
      <c r="T19" s="30">
        <v>0</v>
      </c>
      <c r="U19" s="53"/>
      <c r="V19" s="55">
        <v>31</v>
      </c>
      <c r="W19" s="53">
        <v>13155.604868286282</v>
      </c>
      <c r="AB19" s="63">
        <v>45233</v>
      </c>
      <c r="AC19" s="5">
        <v>510.3588104248047</v>
      </c>
      <c r="AG19" s="86">
        <v>11</v>
      </c>
      <c r="AH19" s="87">
        <v>171.1071355119017</v>
      </c>
      <c r="AI19" s="97"/>
      <c r="AJ19" s="98"/>
      <c r="AK19" s="97"/>
      <c r="AL19"/>
      <c r="AM19"/>
      <c r="AN19"/>
      <c r="AO19"/>
      <c r="AP19"/>
      <c r="AQ19"/>
      <c r="AR19"/>
    </row>
    <row r="20" spans="1:44" ht="14.25" customHeight="1">
      <c r="A20" s="5" t="s">
        <v>12</v>
      </c>
      <c r="C20" s="73" t="s">
        <v>76</v>
      </c>
      <c r="D20"/>
      <c r="E20" s="74"/>
      <c r="F20" s="75" t="s">
        <v>73</v>
      </c>
      <c r="H20" s="18"/>
      <c r="K20" s="14"/>
      <c r="M20" s="29">
        <v>12</v>
      </c>
      <c r="N20" s="111">
        <v>45263</v>
      </c>
      <c r="O20" s="30">
        <v>510.3588104248047</v>
      </c>
      <c r="P20" s="30">
        <v>250.56567786774372</v>
      </c>
      <c r="Q20" s="30">
        <v>237.9530881756033</v>
      </c>
      <c r="R20" s="30">
        <v>10</v>
      </c>
      <c r="S20" s="30">
        <v>11.840044381457652</v>
      </c>
      <c r="T20" s="30">
        <v>0</v>
      </c>
      <c r="U20" s="53"/>
      <c r="V20" s="55">
        <v>30</v>
      </c>
      <c r="W20" s="53">
        <v>12905.039190418538</v>
      </c>
      <c r="AB20" s="63">
        <v>45263</v>
      </c>
      <c r="AC20" s="5">
        <v>510.3588104248047</v>
      </c>
      <c r="AG20" s="86">
        <v>12</v>
      </c>
      <c r="AH20" s="87">
        <v>182.94717989335936</v>
      </c>
      <c r="AI20" s="97"/>
      <c r="AJ20" s="98"/>
      <c r="AK20" s="97"/>
      <c r="AL20"/>
      <c r="AM20"/>
      <c r="AN20"/>
      <c r="AO20"/>
      <c r="AP20"/>
      <c r="AQ20"/>
      <c r="AR20"/>
    </row>
    <row r="21" spans="1:44" ht="14.25" customHeight="1">
      <c r="A21" s="2">
        <v>1</v>
      </c>
      <c r="C21" s="76" t="s">
        <v>77</v>
      </c>
      <c r="D21" s="77"/>
      <c r="E21" s="78"/>
      <c r="F21" s="75" t="s">
        <v>74</v>
      </c>
      <c r="G21" s="77"/>
      <c r="K21" s="14"/>
      <c r="M21" s="29">
        <v>13</v>
      </c>
      <c r="N21" s="111">
        <v>45294</v>
      </c>
      <c r="O21" s="30">
        <v>510.3588104248047</v>
      </c>
      <c r="P21" s="30">
        <v>247.47032312450278</v>
      </c>
      <c r="Q21" s="30">
        <v>241.2739520289252</v>
      </c>
      <c r="R21" s="30">
        <v>10</v>
      </c>
      <c r="S21" s="30">
        <v>11.614535271376683</v>
      </c>
      <c r="T21" s="30">
        <v>0</v>
      </c>
      <c r="U21" s="53"/>
      <c r="V21" s="55">
        <v>31</v>
      </c>
      <c r="W21" s="53">
        <v>12657.568867294036</v>
      </c>
      <c r="AB21" s="63">
        <v>45294</v>
      </c>
      <c r="AC21" s="5">
        <v>510.3588104248047</v>
      </c>
      <c r="AG21" s="86">
        <v>13</v>
      </c>
      <c r="AH21" s="87">
        <v>194.56171516473606</v>
      </c>
      <c r="AI21"/>
      <c r="AJ21"/>
      <c r="AK21"/>
      <c r="AL21"/>
      <c r="AM21"/>
      <c r="AN21"/>
      <c r="AO21"/>
      <c r="AP21"/>
      <c r="AQ21"/>
      <c r="AR21"/>
    </row>
    <row r="22" spans="3:44" ht="14.25" customHeight="1">
      <c r="C22" s="104" t="s">
        <v>78</v>
      </c>
      <c r="D22" s="104"/>
      <c r="K22" s="14"/>
      <c r="M22" s="29">
        <v>14</v>
      </c>
      <c r="N22" s="111">
        <v>45325</v>
      </c>
      <c r="O22" s="30">
        <v>510.3588104248047</v>
      </c>
      <c r="P22" s="30">
        <v>252.31977725968568</v>
      </c>
      <c r="Q22" s="30">
        <v>236.64722118455438</v>
      </c>
      <c r="R22" s="30">
        <v>10</v>
      </c>
      <c r="S22" s="30">
        <v>11.391811980564631</v>
      </c>
      <c r="T22" s="30">
        <v>0</v>
      </c>
      <c r="U22" s="53"/>
      <c r="V22" s="55">
        <v>31</v>
      </c>
      <c r="W22" s="53">
        <v>12405.249090034351</v>
      </c>
      <c r="AB22" s="63">
        <v>45325</v>
      </c>
      <c r="AC22" s="5">
        <v>510.3588104248047</v>
      </c>
      <c r="AG22" s="86">
        <v>14</v>
      </c>
      <c r="AH22" s="87">
        <v>205.95352714530068</v>
      </c>
      <c r="AI22"/>
      <c r="AJ22"/>
      <c r="AK22"/>
      <c r="AL22"/>
      <c r="AM22"/>
      <c r="AN22"/>
      <c r="AO22"/>
      <c r="AP22"/>
      <c r="AQ22"/>
      <c r="AR22"/>
    </row>
    <row r="23" spans="1:44" ht="14.25" customHeight="1">
      <c r="A23" s="59"/>
      <c r="C23" s="105"/>
      <c r="D23" s="105"/>
      <c r="H23" s="19"/>
      <c r="K23" s="14"/>
      <c r="M23" s="29">
        <v>15</v>
      </c>
      <c r="N23" s="111">
        <v>45354</v>
      </c>
      <c r="O23" s="30">
        <v>510.3588104248047</v>
      </c>
      <c r="P23" s="30">
        <v>272.35746906308543</v>
      </c>
      <c r="Q23" s="30">
        <v>216.83661718068834</v>
      </c>
      <c r="R23" s="30">
        <v>10</v>
      </c>
      <c r="S23" s="30">
        <v>11.164724181030913</v>
      </c>
      <c r="T23" s="30">
        <v>0</v>
      </c>
      <c r="U23" s="53"/>
      <c r="V23" s="55">
        <v>29</v>
      </c>
      <c r="W23" s="53">
        <v>12132.891620971266</v>
      </c>
      <c r="AB23" s="63">
        <v>45354</v>
      </c>
      <c r="AC23" s="5">
        <v>510.3588104248047</v>
      </c>
      <c r="AG23" s="86">
        <v>15</v>
      </c>
      <c r="AH23" s="87">
        <v>217.1182513263316</v>
      </c>
      <c r="AI23"/>
      <c r="AJ23"/>
      <c r="AK23"/>
      <c r="AL23"/>
      <c r="AM23"/>
      <c r="AN23"/>
      <c r="AO23"/>
      <c r="AP23"/>
      <c r="AQ23"/>
      <c r="AR23"/>
    </row>
    <row r="24" spans="1:44" ht="14.25" customHeight="1">
      <c r="A24" s="59"/>
      <c r="C24" s="48" t="s">
        <v>9</v>
      </c>
      <c r="D24" s="49"/>
      <c r="E24" s="49"/>
      <c r="F24" s="50">
        <v>510.3588104248047</v>
      </c>
      <c r="G24" s="49"/>
      <c r="K24" s="14"/>
      <c r="M24" s="29">
        <v>16</v>
      </c>
      <c r="N24" s="111">
        <v>45385</v>
      </c>
      <c r="O24" s="30">
        <v>510.3588104248047</v>
      </c>
      <c r="P24" s="30">
        <v>262.60140703125325</v>
      </c>
      <c r="Q24" s="30">
        <v>226.8378009346773</v>
      </c>
      <c r="R24" s="30">
        <v>10</v>
      </c>
      <c r="S24" s="30">
        <v>10.919602458874136</v>
      </c>
      <c r="T24" s="30">
        <v>0</v>
      </c>
      <c r="U24" s="53"/>
      <c r="V24" s="55">
        <v>31</v>
      </c>
      <c r="W24" s="53">
        <v>11870.290213940012</v>
      </c>
      <c r="AB24" s="63">
        <v>45385</v>
      </c>
      <c r="AC24" s="5">
        <v>510.3588104248047</v>
      </c>
      <c r="AG24" s="86">
        <v>16</v>
      </c>
      <c r="AH24" s="87">
        <v>228.03785378520573</v>
      </c>
      <c r="AI24"/>
      <c r="AJ24"/>
      <c r="AK24"/>
      <c r="AL24"/>
      <c r="AM24"/>
      <c r="AN24"/>
      <c r="AO24"/>
      <c r="AP24"/>
      <c r="AQ24"/>
      <c r="AR24"/>
    </row>
    <row r="25" spans="1:44" ht="14.25" customHeight="1">
      <c r="A25" s="2">
        <v>1</v>
      </c>
      <c r="K25" s="14"/>
      <c r="M25" s="29">
        <v>17</v>
      </c>
      <c r="N25" s="111">
        <v>45415</v>
      </c>
      <c r="O25" s="30">
        <v>510.3588104248047</v>
      </c>
      <c r="P25" s="30">
        <v>274.9706958844086</v>
      </c>
      <c r="Q25" s="30">
        <v>214.70485334785008</v>
      </c>
      <c r="R25" s="30">
        <v>10</v>
      </c>
      <c r="S25" s="30">
        <v>10.68326119254601</v>
      </c>
      <c r="T25" s="30">
        <v>0</v>
      </c>
      <c r="U25" s="53"/>
      <c r="V25" s="55">
        <v>30</v>
      </c>
      <c r="W25" s="53">
        <v>11595.319518055603</v>
      </c>
      <c r="AB25" s="63">
        <v>45415</v>
      </c>
      <c r="AC25" s="5">
        <v>510.3588104248047</v>
      </c>
      <c r="AG25" s="86">
        <v>17</v>
      </c>
      <c r="AH25" s="87">
        <v>238.72111497775174</v>
      </c>
      <c r="AI25"/>
      <c r="AJ25"/>
      <c r="AK25"/>
      <c r="AL25"/>
      <c r="AM25"/>
      <c r="AN25"/>
      <c r="AO25"/>
      <c r="AP25"/>
      <c r="AQ25"/>
      <c r="AR25"/>
    </row>
    <row r="26" spans="11:44" ht="14.25" customHeight="1">
      <c r="K26" s="14"/>
      <c r="M26" s="29">
        <v>18</v>
      </c>
      <c r="N26" s="111">
        <v>45446</v>
      </c>
      <c r="O26" s="30">
        <v>510.3588104248047</v>
      </c>
      <c r="P26" s="30">
        <v>273.1357257508832</v>
      </c>
      <c r="Q26" s="30">
        <v>216.78729710767146</v>
      </c>
      <c r="R26" s="30">
        <v>10</v>
      </c>
      <c r="S26" s="30">
        <v>10.43578756625004</v>
      </c>
      <c r="T26" s="30">
        <v>0</v>
      </c>
      <c r="U26" s="53"/>
      <c r="V26" s="55">
        <v>31</v>
      </c>
      <c r="W26" s="53">
        <v>11322.18379230472</v>
      </c>
      <c r="AB26" s="63">
        <v>45446</v>
      </c>
      <c r="AC26" s="5">
        <v>510.3588104248047</v>
      </c>
      <c r="AG26" s="86">
        <v>18</v>
      </c>
      <c r="AH26" s="87">
        <v>249.15690254400178</v>
      </c>
      <c r="AI26"/>
      <c r="AJ26"/>
      <c r="AK26"/>
      <c r="AL26"/>
      <c r="AM26"/>
      <c r="AN26"/>
      <c r="AO26"/>
      <c r="AP26"/>
      <c r="AQ26"/>
      <c r="AR26"/>
    </row>
    <row r="27" spans="1:44" ht="14.25" customHeight="1">
      <c r="A27" s="79">
        <f>A78+A79+A80+A81</f>
        <v>0.0009</v>
      </c>
      <c r="K27" s="14"/>
      <c r="M27" s="29">
        <v>19</v>
      </c>
      <c r="N27" s="111">
        <v>45476</v>
      </c>
      <c r="O27" s="30">
        <v>510.3588104248047</v>
      </c>
      <c r="P27" s="30">
        <v>285.37791177495063</v>
      </c>
      <c r="Q27" s="30">
        <v>204.79093323677984</v>
      </c>
      <c r="R27" s="30">
        <v>10</v>
      </c>
      <c r="S27" s="30">
        <v>10.189965413074246</v>
      </c>
      <c r="T27" s="30">
        <v>0</v>
      </c>
      <c r="U27" s="53"/>
      <c r="V27" s="55">
        <v>30</v>
      </c>
      <c r="W27" s="53">
        <v>11036.80588052977</v>
      </c>
      <c r="AB27" s="63">
        <v>45476</v>
      </c>
      <c r="AC27" s="5">
        <v>510.3588104248047</v>
      </c>
      <c r="AG27" s="86">
        <v>19</v>
      </c>
      <c r="AH27" s="87">
        <v>259.34686795707603</v>
      </c>
      <c r="AI27"/>
      <c r="AJ27"/>
      <c r="AK27"/>
      <c r="AL27"/>
      <c r="AM27"/>
      <c r="AN27"/>
      <c r="AO27"/>
      <c r="AP27"/>
      <c r="AQ27"/>
      <c r="AR27"/>
    </row>
    <row r="28" spans="2:44" ht="14.25" customHeight="1">
      <c r="B28" s="8"/>
      <c r="C28" s="8"/>
      <c r="D28" s="8"/>
      <c r="E28" s="8"/>
      <c r="K28" s="14"/>
      <c r="M28" s="29">
        <v>20</v>
      </c>
      <c r="N28" s="111">
        <v>45507</v>
      </c>
      <c r="O28" s="30">
        <v>510.3588104248047</v>
      </c>
      <c r="P28" s="30">
        <v>284.08041695611126</v>
      </c>
      <c r="Q28" s="30">
        <v>206.34526817621665</v>
      </c>
      <c r="R28" s="30">
        <v>10</v>
      </c>
      <c r="S28" s="30">
        <v>9.93312529247679</v>
      </c>
      <c r="T28" s="30">
        <v>0</v>
      </c>
      <c r="U28" s="53"/>
      <c r="V28" s="55">
        <v>31</v>
      </c>
      <c r="W28" s="53">
        <v>10752.725463573659</v>
      </c>
      <c r="AB28" s="63">
        <v>45507</v>
      </c>
      <c r="AC28" s="5">
        <v>510.3588104248047</v>
      </c>
      <c r="AG28" s="86">
        <v>20</v>
      </c>
      <c r="AH28" s="87">
        <v>269.27999324955283</v>
      </c>
      <c r="AI28"/>
      <c r="AJ28"/>
      <c r="AK28"/>
      <c r="AL28"/>
      <c r="AM28"/>
      <c r="AN28"/>
      <c r="AO28"/>
      <c r="AP28"/>
      <c r="AQ28"/>
      <c r="AR28"/>
    </row>
    <row r="29" spans="1:44" ht="14.25" customHeight="1">
      <c r="A29" s="59"/>
      <c r="B29" s="8"/>
      <c r="C29" s="8"/>
      <c r="D29" s="8"/>
      <c r="E29" s="8"/>
      <c r="M29" s="29">
        <v>21</v>
      </c>
      <c r="N29" s="111">
        <v>45538</v>
      </c>
      <c r="O29" s="30">
        <v>510.3588104248047</v>
      </c>
      <c r="P29" s="30">
        <v>289.6472862895271</v>
      </c>
      <c r="Q29" s="30">
        <v>201.03407121806134</v>
      </c>
      <c r="R29" s="30">
        <v>10</v>
      </c>
      <c r="S29" s="30">
        <v>9.677452917216291</v>
      </c>
      <c r="T29" s="30">
        <v>0</v>
      </c>
      <c r="U29" s="53"/>
      <c r="V29" s="55">
        <v>31</v>
      </c>
      <c r="W29" s="53">
        <v>10463.078177284133</v>
      </c>
      <c r="AB29" s="63">
        <v>45538</v>
      </c>
      <c r="AC29" s="5">
        <v>510.3588104248047</v>
      </c>
      <c r="AG29" s="86">
        <v>21</v>
      </c>
      <c r="AH29" s="87">
        <v>278.9574461667691</v>
      </c>
      <c r="AI29"/>
      <c r="AJ29"/>
      <c r="AK29"/>
      <c r="AL29"/>
      <c r="AM29"/>
      <c r="AN29"/>
      <c r="AO29"/>
      <c r="AP29"/>
      <c r="AQ29"/>
      <c r="AR29"/>
    </row>
    <row r="30" spans="2:44" ht="14.25" customHeight="1">
      <c r="B30" s="8"/>
      <c r="C30" s="8"/>
      <c r="D30" s="8"/>
      <c r="E30" s="8"/>
      <c r="M30" s="29">
        <v>22</v>
      </c>
      <c r="N30" s="111">
        <v>45568</v>
      </c>
      <c r="O30" s="30">
        <v>510.3588104248047</v>
      </c>
      <c r="P30" s="30">
        <v>301.69025050220125</v>
      </c>
      <c r="Q30" s="30">
        <v>189.2517895630477</v>
      </c>
      <c r="R30" s="30">
        <v>10</v>
      </c>
      <c r="S30" s="30">
        <v>9.416770359555716</v>
      </c>
      <c r="T30" s="30">
        <v>0</v>
      </c>
      <c r="U30" s="53"/>
      <c r="V30" s="55">
        <v>30</v>
      </c>
      <c r="W30" s="53">
        <v>10161.387926781932</v>
      </c>
      <c r="AB30" s="63">
        <v>45568</v>
      </c>
      <c r="AC30" s="5">
        <v>510.3588104248047</v>
      </c>
      <c r="AG30" s="86">
        <v>22</v>
      </c>
      <c r="AH30" s="87">
        <v>288.3742165263248</v>
      </c>
      <c r="AI30"/>
      <c r="AJ30"/>
      <c r="AK30"/>
      <c r="AL30"/>
      <c r="AM30"/>
      <c r="AN30"/>
      <c r="AO30"/>
      <c r="AP30"/>
      <c r="AQ30"/>
      <c r="AR30"/>
    </row>
    <row r="31" spans="2:44" ht="14.25" customHeight="1">
      <c r="B31" s="8"/>
      <c r="C31" s="8"/>
      <c r="D31" s="8"/>
      <c r="E31" s="8"/>
      <c r="M31" s="29">
        <v>23</v>
      </c>
      <c r="N31" s="111">
        <v>45599</v>
      </c>
      <c r="O31" s="30">
        <v>510.3588104248047</v>
      </c>
      <c r="P31" s="30">
        <v>301.2351980313353</v>
      </c>
      <c r="Q31" s="30">
        <v>189.97836325936564</v>
      </c>
      <c r="R31" s="30">
        <v>10</v>
      </c>
      <c r="S31" s="30">
        <v>9.145249134103736</v>
      </c>
      <c r="T31" s="30">
        <v>0</v>
      </c>
      <c r="U31" s="53"/>
      <c r="V31" s="55">
        <v>31</v>
      </c>
      <c r="W31" s="53">
        <v>9860.152728750596</v>
      </c>
      <c r="AB31" s="63">
        <v>45599</v>
      </c>
      <c r="AC31" s="5">
        <v>510.3588104248047</v>
      </c>
      <c r="AG31" s="86">
        <v>23</v>
      </c>
      <c r="AH31" s="87">
        <v>297.5194656604285</v>
      </c>
      <c r="AI31"/>
      <c r="AJ31"/>
      <c r="AK31"/>
      <c r="AL31"/>
      <c r="AM31"/>
      <c r="AN31"/>
      <c r="AO31"/>
      <c r="AP31"/>
      <c r="AQ31"/>
      <c r="AR31"/>
    </row>
    <row r="32" spans="2:44" ht="14.25" customHeight="1">
      <c r="B32" s="8"/>
      <c r="C32" s="8"/>
      <c r="D32" s="8"/>
      <c r="E32" s="8"/>
      <c r="M32" s="29">
        <v>24</v>
      </c>
      <c r="N32" s="111">
        <v>45629</v>
      </c>
      <c r="O32" s="30">
        <v>510.3588104248047</v>
      </c>
      <c r="P32" s="30">
        <v>313.13834718763945</v>
      </c>
      <c r="Q32" s="30">
        <v>178.3463257812897</v>
      </c>
      <c r="R32" s="30">
        <v>10</v>
      </c>
      <c r="S32" s="30">
        <v>8.874137455875534</v>
      </c>
      <c r="T32" s="30">
        <v>0</v>
      </c>
      <c r="U32" s="53"/>
      <c r="V32" s="55">
        <v>30</v>
      </c>
      <c r="W32" s="53">
        <v>9547.014381562956</v>
      </c>
      <c r="AB32" s="63">
        <v>45629</v>
      </c>
      <c r="AC32" s="5">
        <v>510.3588104248047</v>
      </c>
      <c r="AG32" s="86">
        <v>24</v>
      </c>
      <c r="AH32" s="87">
        <v>306.39360311630406</v>
      </c>
      <c r="AI32"/>
      <c r="AJ32"/>
      <c r="AK32"/>
      <c r="AL32"/>
      <c r="AM32"/>
      <c r="AN32"/>
      <c r="AO32"/>
      <c r="AP32"/>
      <c r="AQ32"/>
      <c r="AR32"/>
    </row>
    <row r="33" spans="1:44" ht="14.25" customHeight="1">
      <c r="A33" s="41" t="s">
        <v>49</v>
      </c>
      <c r="C33" s="13"/>
      <c r="E33" s="13"/>
      <c r="M33" s="29">
        <v>25</v>
      </c>
      <c r="N33" s="111">
        <v>45660</v>
      </c>
      <c r="O33" s="30">
        <v>510.3588104248047</v>
      </c>
      <c r="P33" s="30">
        <v>313.27452578503204</v>
      </c>
      <c r="Q33" s="30">
        <v>178.49197169636597</v>
      </c>
      <c r="R33" s="30">
        <v>10</v>
      </c>
      <c r="S33" s="30">
        <v>8.592312943406657</v>
      </c>
      <c r="T33" s="30">
        <v>0</v>
      </c>
      <c r="U33" s="53"/>
      <c r="V33" s="55">
        <v>31</v>
      </c>
      <c r="W33" s="53">
        <v>9233.739855777923</v>
      </c>
      <c r="AB33" s="63">
        <v>45660</v>
      </c>
      <c r="AC33" s="5">
        <v>510.3588104248047</v>
      </c>
      <c r="AG33" s="86">
        <v>25</v>
      </c>
      <c r="AH33" s="87">
        <v>314.98591605971075</v>
      </c>
      <c r="AI33"/>
      <c r="AJ33"/>
      <c r="AK33"/>
      <c r="AL33"/>
      <c r="AM33"/>
      <c r="AN33"/>
      <c r="AO33"/>
      <c r="AP33"/>
      <c r="AQ33"/>
      <c r="AR33"/>
    </row>
    <row r="34" spans="1:44" ht="14.25" customHeight="1">
      <c r="A34" s="41" t="s">
        <v>50</v>
      </c>
      <c r="C34" s="103"/>
      <c r="D34" s="103"/>
      <c r="E34" s="103"/>
      <c r="F34" s="103"/>
      <c r="G34" s="103"/>
      <c r="M34" s="29">
        <v>26</v>
      </c>
      <c r="N34" s="111">
        <v>45691</v>
      </c>
      <c r="O34" s="30">
        <v>510.3588104248047</v>
      </c>
      <c r="P34" s="30">
        <v>319.41348590491424</v>
      </c>
      <c r="Q34" s="30">
        <v>172.6349586496903</v>
      </c>
      <c r="R34" s="30">
        <v>10</v>
      </c>
      <c r="S34" s="30">
        <v>8.31036587020013</v>
      </c>
      <c r="T34" s="30">
        <v>0</v>
      </c>
      <c r="U34" s="53"/>
      <c r="V34" s="55">
        <v>31</v>
      </c>
      <c r="W34" s="53">
        <v>8914.32636987301</v>
      </c>
      <c r="AB34" s="63">
        <v>45691</v>
      </c>
      <c r="AC34" s="5">
        <v>510.3588104248047</v>
      </c>
      <c r="AG34" s="86">
        <v>26</v>
      </c>
      <c r="AH34" s="87">
        <v>323.2962819299109</v>
      </c>
      <c r="AI34"/>
      <c r="AJ34"/>
      <c r="AK34"/>
      <c r="AL34"/>
      <c r="AM34"/>
      <c r="AN34"/>
      <c r="AO34"/>
      <c r="AP34"/>
      <c r="AQ34"/>
      <c r="AR34"/>
    </row>
    <row r="35" spans="1:44" ht="14.25" customHeight="1">
      <c r="A35" s="66" t="s">
        <v>5</v>
      </c>
      <c r="C35" s="66"/>
      <c r="D35" s="59"/>
      <c r="M35" s="29">
        <v>27</v>
      </c>
      <c r="N35" s="111">
        <v>45719</v>
      </c>
      <c r="O35" s="30">
        <v>510.3588104248047</v>
      </c>
      <c r="P35" s="30">
        <v>341.9366989334744</v>
      </c>
      <c r="Q35" s="30">
        <v>150.3992177584446</v>
      </c>
      <c r="R35" s="30">
        <v>10</v>
      </c>
      <c r="S35" s="30">
        <v>8.022893732885706</v>
      </c>
      <c r="T35" s="30">
        <v>0</v>
      </c>
      <c r="U35" s="53"/>
      <c r="V35" s="55">
        <v>28</v>
      </c>
      <c r="W35" s="53">
        <v>8572.389670939536</v>
      </c>
      <c r="AB35" s="63">
        <v>45719</v>
      </c>
      <c r="AC35" s="5">
        <v>510.3588104248047</v>
      </c>
      <c r="AG35" s="86">
        <v>27</v>
      </c>
      <c r="AH35" s="87">
        <v>331.3191756627966</v>
      </c>
      <c r="AI35"/>
      <c r="AJ35"/>
      <c r="AK35"/>
      <c r="AL35"/>
      <c r="AM35"/>
      <c r="AN35"/>
      <c r="AO35"/>
      <c r="AP35"/>
      <c r="AQ35"/>
      <c r="AR35"/>
    </row>
    <row r="36" spans="1:44" ht="14.25" customHeight="1">
      <c r="A36" s="66" t="s">
        <v>60</v>
      </c>
      <c r="C36" s="22"/>
      <c r="M36" s="29">
        <v>28</v>
      </c>
      <c r="N36" s="111">
        <v>45750</v>
      </c>
      <c r="O36" s="30">
        <v>510.3588104248047</v>
      </c>
      <c r="P36" s="30">
        <v>332.3733727639739</v>
      </c>
      <c r="Q36" s="30">
        <v>160.2702869569852</v>
      </c>
      <c r="R36" s="30">
        <v>10</v>
      </c>
      <c r="S36" s="30">
        <v>7.715150703845579</v>
      </c>
      <c r="T36" s="30">
        <v>0</v>
      </c>
      <c r="U36" s="53"/>
      <c r="V36" s="55">
        <v>31</v>
      </c>
      <c r="W36" s="53">
        <v>8240.016298175562</v>
      </c>
      <c r="AB36" s="63">
        <v>45750</v>
      </c>
      <c r="AC36" s="5">
        <v>510.3588104248047</v>
      </c>
      <c r="AG36" s="86">
        <v>28</v>
      </c>
      <c r="AH36" s="87">
        <v>339.0343263666422</v>
      </c>
      <c r="AI36"/>
      <c r="AJ36"/>
      <c r="AK36"/>
      <c r="AL36"/>
      <c r="AM36"/>
      <c r="AN36"/>
      <c r="AO36"/>
      <c r="AP36"/>
      <c r="AQ36"/>
      <c r="AR36"/>
    </row>
    <row r="37" spans="1:44" ht="14.25" customHeight="1">
      <c r="A37" s="66" t="s">
        <v>69</v>
      </c>
      <c r="C37" s="22"/>
      <c r="M37" s="29">
        <v>29</v>
      </c>
      <c r="N37" s="111">
        <v>45780</v>
      </c>
      <c r="O37" s="30">
        <v>510.3588104248047</v>
      </c>
      <c r="P37" s="30">
        <v>343.9008212977236</v>
      </c>
      <c r="Q37" s="30">
        <v>149.0419744587231</v>
      </c>
      <c r="R37" s="30">
        <v>10</v>
      </c>
      <c r="S37" s="30">
        <v>7.416014668358002</v>
      </c>
      <c r="T37" s="30">
        <v>0</v>
      </c>
      <c r="U37" s="53"/>
      <c r="V37" s="55">
        <v>30</v>
      </c>
      <c r="W37" s="53">
        <v>7896.115476877839</v>
      </c>
      <c r="AB37" s="63">
        <v>45780</v>
      </c>
      <c r="AC37" s="5">
        <v>510.3588104248047</v>
      </c>
      <c r="AG37" s="86">
        <v>29</v>
      </c>
      <c r="AH37" s="87">
        <v>346.4503410350002</v>
      </c>
      <c r="AI37"/>
      <c r="AJ37"/>
      <c r="AK37"/>
      <c r="AL37"/>
      <c r="AM37"/>
      <c r="AN37"/>
      <c r="AO37"/>
      <c r="AP37"/>
      <c r="AQ37"/>
      <c r="AR37"/>
    </row>
    <row r="38" spans="1:44" ht="14.25" customHeight="1">
      <c r="A38" t="s">
        <v>70</v>
      </c>
      <c r="C38" s="23"/>
      <c r="M38" s="29">
        <v>30</v>
      </c>
      <c r="N38" s="111">
        <v>45811</v>
      </c>
      <c r="O38" s="30">
        <v>510.3588104248047</v>
      </c>
      <c r="P38" s="30">
        <v>345.62571205663335</v>
      </c>
      <c r="Q38" s="30">
        <v>147.62659443898127</v>
      </c>
      <c r="R38" s="30">
        <v>10</v>
      </c>
      <c r="S38" s="30">
        <v>7.106503929190051</v>
      </c>
      <c r="T38" s="30">
        <v>0</v>
      </c>
      <c r="U38" s="53"/>
      <c r="V38" s="55">
        <v>31</v>
      </c>
      <c r="W38" s="53">
        <v>7550.489764821205</v>
      </c>
      <c r="AB38" s="63">
        <v>45811</v>
      </c>
      <c r="AC38" s="5">
        <v>510.3588104248047</v>
      </c>
      <c r="AG38" s="86">
        <v>30</v>
      </c>
      <c r="AH38" s="87">
        <v>353.55684496419025</v>
      </c>
      <c r="AI38"/>
      <c r="AJ38"/>
      <c r="AK38"/>
      <c r="AL38"/>
      <c r="AM38"/>
      <c r="AN38"/>
      <c r="AO38"/>
      <c r="AP38"/>
      <c r="AQ38"/>
      <c r="AR38"/>
    </row>
    <row r="39" spans="1:44" ht="14.25" customHeight="1">
      <c r="A39" t="s">
        <v>71</v>
      </c>
      <c r="M39" s="29">
        <v>31</v>
      </c>
      <c r="N39" s="111">
        <v>45841</v>
      </c>
      <c r="O39" s="30">
        <v>510.3588104248047</v>
      </c>
      <c r="P39" s="30">
        <v>356.99326322435866</v>
      </c>
      <c r="Q39" s="30">
        <v>136.57010641210695</v>
      </c>
      <c r="R39" s="30">
        <v>10</v>
      </c>
      <c r="S39" s="30">
        <v>6.795440788339081</v>
      </c>
      <c r="T39" s="30">
        <v>0</v>
      </c>
      <c r="U39" s="53"/>
      <c r="V39" s="55">
        <v>30</v>
      </c>
      <c r="W39" s="53">
        <v>7193.496501596846</v>
      </c>
      <c r="AB39" s="63">
        <v>45841</v>
      </c>
      <c r="AC39" s="5">
        <v>510.3588104248047</v>
      </c>
      <c r="AG39" s="86">
        <v>31</v>
      </c>
      <c r="AH39" s="87">
        <v>360.3522857525293</v>
      </c>
      <c r="AI39"/>
      <c r="AJ39"/>
      <c r="AK39"/>
      <c r="AL39"/>
      <c r="AM39"/>
      <c r="AN39"/>
      <c r="AO39"/>
      <c r="AP39"/>
      <c r="AQ39"/>
      <c r="AR39"/>
    </row>
    <row r="40" spans="1:44" ht="14.25" customHeight="1">
      <c r="A40" s="66" t="s">
        <v>58</v>
      </c>
      <c r="M40" s="29">
        <v>32</v>
      </c>
      <c r="N40" s="111">
        <v>45872</v>
      </c>
      <c r="O40" s="30">
        <v>510.3588104248047</v>
      </c>
      <c r="P40" s="30">
        <v>359.3943064162089</v>
      </c>
      <c r="Q40" s="30">
        <v>134.4903571571586</v>
      </c>
      <c r="R40" s="30">
        <v>10</v>
      </c>
      <c r="S40" s="30">
        <v>6.474146851437158</v>
      </c>
      <c r="T40" s="30">
        <v>0</v>
      </c>
      <c r="U40" s="53"/>
      <c r="V40" s="55">
        <v>31</v>
      </c>
      <c r="W40" s="53">
        <v>6834.102195180638</v>
      </c>
      <c r="AB40" s="63">
        <v>45872</v>
      </c>
      <c r="AC40" s="5">
        <v>510.3588104248047</v>
      </c>
      <c r="AG40" s="86">
        <v>32</v>
      </c>
      <c r="AH40" s="87">
        <v>366.8264326039665</v>
      </c>
      <c r="AI40"/>
      <c r="AJ40"/>
      <c r="AK40"/>
      <c r="AL40"/>
      <c r="AM40"/>
      <c r="AN40"/>
      <c r="AO40"/>
      <c r="AP40"/>
      <c r="AQ40"/>
      <c r="AR40"/>
    </row>
    <row r="41" spans="1:44" ht="14.25" customHeight="1">
      <c r="A41" s="66" t="s">
        <v>59</v>
      </c>
      <c r="M41" s="29">
        <v>33</v>
      </c>
      <c r="N41" s="111">
        <v>45903</v>
      </c>
      <c r="O41" s="30">
        <v>510.3588104248047</v>
      </c>
      <c r="P41" s="30">
        <v>366.43703454379306</v>
      </c>
      <c r="Q41" s="30">
        <v>127.77108390534906</v>
      </c>
      <c r="R41" s="30">
        <v>10</v>
      </c>
      <c r="S41" s="30">
        <v>6.15069197566257</v>
      </c>
      <c r="T41" s="30">
        <v>0</v>
      </c>
      <c r="U41" s="53"/>
      <c r="V41" s="55">
        <v>31</v>
      </c>
      <c r="W41" s="53">
        <v>6467.665160636845</v>
      </c>
      <c r="AB41" s="63">
        <v>45903</v>
      </c>
      <c r="AC41" s="5">
        <v>510.3588104248047</v>
      </c>
      <c r="AG41" s="86">
        <v>33</v>
      </c>
      <c r="AH41" s="87">
        <v>372.9771245796291</v>
      </c>
      <c r="AI41"/>
      <c r="AJ41"/>
      <c r="AK41"/>
      <c r="AL41"/>
      <c r="AM41"/>
      <c r="AN41"/>
      <c r="AO41"/>
      <c r="AP41"/>
      <c r="AQ41"/>
      <c r="AR41"/>
    </row>
    <row r="42" spans="1:44" ht="14.25" customHeight="1">
      <c r="A42" s="3"/>
      <c r="H42" s="6"/>
      <c r="M42" s="29">
        <v>34</v>
      </c>
      <c r="N42" s="111">
        <v>45933</v>
      </c>
      <c r="O42" s="30">
        <v>510.3588104248047</v>
      </c>
      <c r="P42" s="30">
        <v>377.55348471148403</v>
      </c>
      <c r="Q42" s="30">
        <v>116.9844270687475</v>
      </c>
      <c r="R42" s="30">
        <v>10</v>
      </c>
      <c r="S42" s="30">
        <v>5.820898644573157</v>
      </c>
      <c r="T42" s="30">
        <v>0</v>
      </c>
      <c r="U42" s="53"/>
      <c r="V42" s="55">
        <v>30</v>
      </c>
      <c r="W42" s="53">
        <v>6090.111675925361</v>
      </c>
      <c r="AB42" s="63">
        <v>45933</v>
      </c>
      <c r="AC42" s="5">
        <v>510.3588104248047</v>
      </c>
      <c r="AG42" s="86">
        <v>34</v>
      </c>
      <c r="AH42" s="87">
        <v>378.79802322420227</v>
      </c>
      <c r="AI42"/>
      <c r="AJ42"/>
      <c r="AK42"/>
      <c r="AL42"/>
      <c r="AM42"/>
      <c r="AN42"/>
      <c r="AO42"/>
      <c r="AP42"/>
      <c r="AQ42"/>
      <c r="AR42"/>
    </row>
    <row r="43" spans="13:44" ht="14.25" customHeight="1">
      <c r="M43" s="29">
        <v>35</v>
      </c>
      <c r="N43" s="111">
        <v>45964</v>
      </c>
      <c r="O43" s="30">
        <v>510.3588104248047</v>
      </c>
      <c r="P43" s="30">
        <v>381.0163499727554</v>
      </c>
      <c r="Q43" s="30">
        <v>113.86135994371645</v>
      </c>
      <c r="R43" s="30">
        <v>10</v>
      </c>
      <c r="S43" s="30">
        <v>5.481100508332823</v>
      </c>
      <c r="T43" s="30">
        <v>0</v>
      </c>
      <c r="U43" s="53"/>
      <c r="V43" s="55">
        <v>31</v>
      </c>
      <c r="W43" s="53">
        <v>5709.095325952606</v>
      </c>
      <c r="AB43" s="63">
        <v>45964</v>
      </c>
      <c r="AC43" s="5">
        <v>510.3588104248047</v>
      </c>
      <c r="AG43" s="86">
        <v>35</v>
      </c>
      <c r="AH43" s="87">
        <v>384.2791237325351</v>
      </c>
      <c r="AI43"/>
      <c r="AJ43"/>
      <c r="AK43"/>
      <c r="AL43"/>
      <c r="AM43"/>
      <c r="AN43"/>
      <c r="AO43"/>
      <c r="AP43"/>
      <c r="AQ43"/>
      <c r="AR43"/>
    </row>
    <row r="44" spans="1:44" ht="14.25" customHeight="1">
      <c r="A44" s="4"/>
      <c r="M44" s="29">
        <v>36</v>
      </c>
      <c r="N44" s="111">
        <v>45994</v>
      </c>
      <c r="O44" s="30">
        <v>510.3588104248047</v>
      </c>
      <c r="P44" s="30">
        <v>391.9568920170541</v>
      </c>
      <c r="Q44" s="30">
        <v>103.26373261439325</v>
      </c>
      <c r="R44" s="30">
        <v>10</v>
      </c>
      <c r="S44" s="30">
        <v>5.1381857933573425</v>
      </c>
      <c r="T44" s="30">
        <v>0</v>
      </c>
      <c r="U44" s="53"/>
      <c r="V44" s="55">
        <v>30</v>
      </c>
      <c r="W44" s="53">
        <v>5317.138433935552</v>
      </c>
      <c r="AB44" s="63">
        <v>45994</v>
      </c>
      <c r="AC44" s="5">
        <v>510.3588104248047</v>
      </c>
      <c r="AG44" s="86">
        <v>36</v>
      </c>
      <c r="AH44" s="87">
        <v>389.41730952589245</v>
      </c>
      <c r="AI44"/>
      <c r="AJ44"/>
      <c r="AK44"/>
      <c r="AL44"/>
      <c r="AM44"/>
      <c r="AN44"/>
      <c r="AO44"/>
      <c r="AP44"/>
      <c r="AQ44"/>
      <c r="AR44"/>
    </row>
    <row r="45" spans="1:44" ht="14.25" customHeight="1">
      <c r="A45" s="5" t="s">
        <v>20</v>
      </c>
      <c r="M45" s="29">
        <v>37</v>
      </c>
      <c r="N45" s="111">
        <v>46025</v>
      </c>
      <c r="O45" s="30">
        <v>510.3588104248047</v>
      </c>
      <c r="P45" s="30">
        <v>396.1636138443402</v>
      </c>
      <c r="Q45" s="30">
        <v>99.40977198992248</v>
      </c>
      <c r="R45" s="30">
        <v>10</v>
      </c>
      <c r="S45" s="30">
        <v>4.785424590541995</v>
      </c>
      <c r="T45" s="30">
        <v>0</v>
      </c>
      <c r="U45" s="53"/>
      <c r="V45" s="55">
        <v>31</v>
      </c>
      <c r="W45" s="53">
        <v>4920.974820091212</v>
      </c>
      <c r="AB45" s="63">
        <v>46025</v>
      </c>
      <c r="AC45" s="5">
        <v>510.3588104248047</v>
      </c>
      <c r="AG45" s="86">
        <v>37</v>
      </c>
      <c r="AH45" s="87">
        <v>394.20273411643444</v>
      </c>
      <c r="AI45"/>
      <c r="AJ45"/>
      <c r="AK45"/>
      <c r="AL45"/>
      <c r="AM45"/>
      <c r="AN45"/>
      <c r="AO45"/>
      <c r="AP45"/>
      <c r="AQ45"/>
      <c r="AR45"/>
    </row>
    <row r="46" spans="1:44" ht="14.25" customHeight="1">
      <c r="A46" s="5" t="s">
        <v>21</v>
      </c>
      <c r="M46" s="29">
        <v>38</v>
      </c>
      <c r="N46" s="111">
        <v>46056</v>
      </c>
      <c r="O46" s="30">
        <v>510.3588104248047</v>
      </c>
      <c r="P46" s="30">
        <v>403.9268771363184</v>
      </c>
      <c r="Q46" s="30">
        <v>92.00305595040417</v>
      </c>
      <c r="R46" s="30">
        <v>10</v>
      </c>
      <c r="S46" s="30">
        <v>4.428877338082088</v>
      </c>
      <c r="T46" s="30">
        <v>0</v>
      </c>
      <c r="U46" s="53"/>
      <c r="V46" s="55">
        <v>31</v>
      </c>
      <c r="W46" s="53">
        <v>4517.047942954893</v>
      </c>
      <c r="AB46" s="63">
        <v>46056</v>
      </c>
      <c r="AC46" s="5">
        <v>510.3588104248047</v>
      </c>
      <c r="AG46" s="86">
        <v>38</v>
      </c>
      <c r="AH46" s="87">
        <v>398.63161145451653</v>
      </c>
      <c r="AI46"/>
      <c r="AJ46"/>
      <c r="AK46"/>
      <c r="AL46"/>
      <c r="AM46"/>
      <c r="AN46"/>
      <c r="AO46"/>
      <c r="AP46"/>
      <c r="AQ46"/>
      <c r="AR46"/>
    </row>
    <row r="47" spans="1:44" ht="14.25" customHeight="1">
      <c r="A47" s="5" t="s">
        <v>16</v>
      </c>
      <c r="M47" s="29">
        <v>39</v>
      </c>
      <c r="N47" s="111">
        <v>46084</v>
      </c>
      <c r="O47" s="30">
        <v>510.3588104248047</v>
      </c>
      <c r="P47" s="30">
        <v>420.0835049066068</v>
      </c>
      <c r="Q47" s="30">
        <v>76.20996236953852</v>
      </c>
      <c r="R47" s="30">
        <v>10</v>
      </c>
      <c r="S47" s="30">
        <v>4.065343148659402</v>
      </c>
      <c r="T47" s="30">
        <v>0</v>
      </c>
      <c r="U47" s="53"/>
      <c r="V47" s="55">
        <v>28</v>
      </c>
      <c r="W47" s="53">
        <v>4096.964438048286</v>
      </c>
      <c r="AB47" s="63">
        <v>46084</v>
      </c>
      <c r="AC47" s="5">
        <v>510.3588104248047</v>
      </c>
      <c r="AG47" s="86">
        <v>39</v>
      </c>
      <c r="AH47" s="87">
        <v>402.6969546031759</v>
      </c>
      <c r="AI47"/>
      <c r="AJ47"/>
      <c r="AK47"/>
      <c r="AL47"/>
      <c r="AM47"/>
      <c r="AN47"/>
      <c r="AO47"/>
      <c r="AP47"/>
      <c r="AQ47"/>
      <c r="AR47"/>
    </row>
    <row r="48" spans="1:44" ht="14.25" customHeight="1">
      <c r="A48" s="5" t="s">
        <v>22</v>
      </c>
      <c r="M48" s="29">
        <v>40</v>
      </c>
      <c r="N48" s="111">
        <v>46115</v>
      </c>
      <c r="O48" s="30">
        <v>510.3588104248047</v>
      </c>
      <c r="P48" s="30">
        <v>420.0742701011763</v>
      </c>
      <c r="Q48" s="30">
        <v>76.59727232938495</v>
      </c>
      <c r="R48" s="30">
        <v>10</v>
      </c>
      <c r="S48" s="30">
        <v>3.6872679942434554</v>
      </c>
      <c r="T48" s="30">
        <v>0</v>
      </c>
      <c r="U48" s="53"/>
      <c r="V48" s="55">
        <v>31</v>
      </c>
      <c r="W48" s="53">
        <v>3676.8901679471096</v>
      </c>
      <c r="AB48" s="63">
        <v>46115</v>
      </c>
      <c r="AC48" s="5">
        <v>510.3588104248047</v>
      </c>
      <c r="AG48" s="86">
        <v>40</v>
      </c>
      <c r="AH48" s="87">
        <v>406.38422259741935</v>
      </c>
      <c r="AI48"/>
      <c r="AJ48"/>
      <c r="AK48"/>
      <c r="AL48"/>
      <c r="AM48"/>
      <c r="AN48"/>
      <c r="AO48"/>
      <c r="AP48"/>
      <c r="AQ48"/>
      <c r="AR48"/>
    </row>
    <row r="49" spans="1:44" ht="14.25" customHeight="1">
      <c r="A49" s="5" t="s">
        <v>23</v>
      </c>
      <c r="M49" s="29">
        <v>41</v>
      </c>
      <c r="N49" s="111">
        <v>46145</v>
      </c>
      <c r="O49" s="30">
        <v>510.3588104248047</v>
      </c>
      <c r="P49" s="30">
        <v>430.5435550780994</v>
      </c>
      <c r="Q49" s="30">
        <v>66.50605419555289</v>
      </c>
      <c r="R49" s="30">
        <v>10</v>
      </c>
      <c r="S49" s="30">
        <v>3.3092011511523967</v>
      </c>
      <c r="T49" s="30">
        <v>0</v>
      </c>
      <c r="U49" s="53"/>
      <c r="V49" s="55">
        <v>30</v>
      </c>
      <c r="W49" s="53">
        <v>3246.34661286901</v>
      </c>
      <c r="AB49" s="63">
        <v>46145</v>
      </c>
      <c r="AC49" s="5">
        <v>510.3588104248047</v>
      </c>
      <c r="AG49" s="86">
        <v>41</v>
      </c>
      <c r="AH49" s="87">
        <v>409.6934237485718</v>
      </c>
      <c r="AI49"/>
      <c r="AJ49"/>
      <c r="AK49"/>
      <c r="AL49"/>
      <c r="AM49"/>
      <c r="AN49"/>
      <c r="AO49"/>
      <c r="AP49"/>
      <c r="AQ49"/>
      <c r="AR49"/>
    </row>
    <row r="50" spans="1:44" ht="14.25" customHeight="1">
      <c r="A50" s="5" t="s">
        <v>24</v>
      </c>
      <c r="M50" s="29">
        <v>42</v>
      </c>
      <c r="N50" s="111">
        <v>46176</v>
      </c>
      <c r="O50" s="30">
        <v>510.3588104248047</v>
      </c>
      <c r="P50" s="30">
        <v>436.74306528313673</v>
      </c>
      <c r="Q50" s="30">
        <v>60.69403319008583</v>
      </c>
      <c r="R50" s="30">
        <v>10</v>
      </c>
      <c r="S50" s="30">
        <v>2.921711951582108</v>
      </c>
      <c r="T50" s="30">
        <v>0</v>
      </c>
      <c r="U50" s="53"/>
      <c r="V50" s="55">
        <v>31</v>
      </c>
      <c r="W50" s="53">
        <v>2809.6035475858735</v>
      </c>
      <c r="AB50" s="63">
        <v>46176</v>
      </c>
      <c r="AC50" s="5">
        <v>510.3588104248047</v>
      </c>
      <c r="AG50" s="86">
        <v>42</v>
      </c>
      <c r="AH50" s="87">
        <v>412.61513570015387</v>
      </c>
      <c r="AI50"/>
      <c r="AJ50"/>
      <c r="AK50"/>
      <c r="AL50"/>
      <c r="AM50"/>
      <c r="AN50"/>
      <c r="AO50"/>
      <c r="AP50"/>
      <c r="AQ50"/>
      <c r="AR50"/>
    </row>
    <row r="51" spans="1:44" ht="14.25" customHeight="1">
      <c r="A51" s="5" t="s">
        <v>25</v>
      </c>
      <c r="M51" s="29">
        <v>43</v>
      </c>
      <c r="N51" s="111">
        <v>46206</v>
      </c>
      <c r="O51" s="30">
        <v>510.3588104248047</v>
      </c>
      <c r="P51" s="30">
        <v>447.0112313190536</v>
      </c>
      <c r="Q51" s="30">
        <v>50.8189359129238</v>
      </c>
      <c r="R51" s="30">
        <v>10</v>
      </c>
      <c r="S51" s="30">
        <v>2.5286431928272846</v>
      </c>
      <c r="T51" s="30">
        <v>0</v>
      </c>
      <c r="U51" s="53"/>
      <c r="V51" s="55">
        <v>30</v>
      </c>
      <c r="W51" s="53">
        <v>2362.59231626682</v>
      </c>
      <c r="AB51" s="63">
        <v>46206</v>
      </c>
      <c r="AC51" s="5">
        <v>510.3588104248047</v>
      </c>
      <c r="AG51" s="86">
        <v>43</v>
      </c>
      <c r="AH51" s="87">
        <v>415.1437788929812</v>
      </c>
      <c r="AI51"/>
      <c r="AJ51"/>
      <c r="AK51"/>
      <c r="AL51"/>
      <c r="AM51"/>
      <c r="AN51"/>
      <c r="AO51"/>
      <c r="AP51"/>
      <c r="AQ51"/>
      <c r="AR51"/>
    </row>
    <row r="52" spans="1:44" ht="14.25" customHeight="1">
      <c r="A52" s="5" t="s">
        <v>26</v>
      </c>
      <c r="M52" s="29">
        <v>44</v>
      </c>
      <c r="N52" s="111">
        <v>46237</v>
      </c>
      <c r="O52" s="30">
        <v>510.3588104248047</v>
      </c>
      <c r="P52" s="30">
        <v>454.0612061981061</v>
      </c>
      <c r="Q52" s="30">
        <v>44.17127114205845</v>
      </c>
      <c r="R52" s="30">
        <v>10</v>
      </c>
      <c r="S52" s="30">
        <v>2.126333084640137</v>
      </c>
      <c r="T52" s="30">
        <v>0</v>
      </c>
      <c r="U52" s="53"/>
      <c r="V52" s="55">
        <v>31</v>
      </c>
      <c r="W52" s="53">
        <v>1908.531110068714</v>
      </c>
      <c r="AB52" s="63">
        <v>46237</v>
      </c>
      <c r="AC52" s="5">
        <v>510.3588104248047</v>
      </c>
      <c r="AG52" s="86">
        <v>44</v>
      </c>
      <c r="AH52" s="87">
        <v>417.2701119776213</v>
      </c>
      <c r="AI52"/>
      <c r="AJ52"/>
      <c r="AK52"/>
      <c r="AL52"/>
      <c r="AM52"/>
      <c r="AN52"/>
      <c r="AO52"/>
      <c r="AP52"/>
      <c r="AQ52"/>
      <c r="AR52"/>
    </row>
    <row r="53" spans="1:44" ht="14.25" customHeight="1">
      <c r="A53" s="5" t="s">
        <v>27</v>
      </c>
      <c r="M53" s="29">
        <v>45</v>
      </c>
      <c r="N53" s="111">
        <v>46268</v>
      </c>
      <c r="O53" s="30">
        <v>510.3588104248047</v>
      </c>
      <c r="P53" s="30">
        <v>462.9590367186398</v>
      </c>
      <c r="Q53" s="30">
        <v>35.682095707103045</v>
      </c>
      <c r="R53" s="30">
        <v>10</v>
      </c>
      <c r="S53" s="30">
        <v>1.717677999061841</v>
      </c>
      <c r="T53" s="30">
        <v>0</v>
      </c>
      <c r="U53" s="53"/>
      <c r="V53" s="55">
        <v>31</v>
      </c>
      <c r="W53" s="53">
        <v>1445.5720733500743</v>
      </c>
      <c r="AB53" s="63">
        <v>46268</v>
      </c>
      <c r="AC53" s="5">
        <v>510.3588104248047</v>
      </c>
      <c r="AG53" s="86">
        <v>45</v>
      </c>
      <c r="AH53" s="87">
        <v>418.98778997668313</v>
      </c>
      <c r="AI53"/>
      <c r="AJ53"/>
      <c r="AK53"/>
      <c r="AL53"/>
      <c r="AM53"/>
      <c r="AN53"/>
      <c r="AO53"/>
      <c r="AP53"/>
      <c r="AQ53"/>
      <c r="AR53"/>
    </row>
    <row r="54" spans="1:44" ht="14.25" customHeight="1">
      <c r="A54" s="5" t="s">
        <v>28</v>
      </c>
      <c r="M54" s="29">
        <v>46</v>
      </c>
      <c r="N54" s="111">
        <v>46298</v>
      </c>
      <c r="O54" s="30">
        <v>510.3588104248047</v>
      </c>
      <c r="P54" s="30">
        <v>472.91089144621054</v>
      </c>
      <c r="Q54" s="30">
        <v>26.146904112579058</v>
      </c>
      <c r="R54" s="30">
        <v>10</v>
      </c>
      <c r="S54" s="30">
        <v>1.3010148660150656</v>
      </c>
      <c r="T54" s="30">
        <v>0</v>
      </c>
      <c r="U54" s="53"/>
      <c r="V54" s="55">
        <v>30</v>
      </c>
      <c r="W54" s="53">
        <v>972.6611819038637</v>
      </c>
      <c r="AB54" s="63">
        <v>46298</v>
      </c>
      <c r="AC54" s="5">
        <v>510.3588104248047</v>
      </c>
      <c r="AG54" s="86">
        <v>46</v>
      </c>
      <c r="AH54" s="87">
        <v>420.2888048426982</v>
      </c>
      <c r="AI54"/>
      <c r="AJ54"/>
      <c r="AK54"/>
      <c r="AL54"/>
      <c r="AM54"/>
      <c r="AN54"/>
      <c r="AO54"/>
      <c r="AP54"/>
      <c r="AQ54"/>
      <c r="AR54"/>
    </row>
    <row r="55" spans="1:44" ht="14.25" customHeight="1">
      <c r="A55" s="5" t="s">
        <v>29</v>
      </c>
      <c r="M55" s="29">
        <v>47</v>
      </c>
      <c r="N55" s="111">
        <v>46329</v>
      </c>
      <c r="O55" s="30">
        <v>510.3588104248047</v>
      </c>
      <c r="P55" s="30">
        <v>481.29844095843237</v>
      </c>
      <c r="Q55" s="30">
        <v>18.18497440265884</v>
      </c>
      <c r="R55" s="30">
        <v>10</v>
      </c>
      <c r="S55" s="30">
        <v>0.8753950637134763</v>
      </c>
      <c r="T55" s="30">
        <v>0</v>
      </c>
      <c r="U55" s="53"/>
      <c r="V55" s="55">
        <v>31</v>
      </c>
      <c r="W55" s="53">
        <v>491.36274094543137</v>
      </c>
      <c r="AB55" s="63">
        <v>46329</v>
      </c>
      <c r="AC55" s="5">
        <v>510.3588104248047</v>
      </c>
      <c r="AG55" s="86">
        <v>47</v>
      </c>
      <c r="AH55" s="87">
        <v>421.1641999064117</v>
      </c>
      <c r="AI55"/>
      <c r="AJ55"/>
      <c r="AK55"/>
      <c r="AL55"/>
      <c r="AM55"/>
      <c r="AN55"/>
      <c r="AO55"/>
      <c r="AP55"/>
      <c r="AQ55"/>
      <c r="AR55"/>
    </row>
    <row r="56" spans="1:44" ht="14.25" customHeight="1">
      <c r="A56" s="5" t="s">
        <v>30</v>
      </c>
      <c r="M56" s="32">
        <v>48</v>
      </c>
      <c r="N56" s="113">
        <v>46359</v>
      </c>
      <c r="O56" s="33">
        <v>510.69253151845624</v>
      </c>
      <c r="P56" s="33">
        <v>491.36274094543097</v>
      </c>
      <c r="Q56" s="33">
        <v>8.887564106174397</v>
      </c>
      <c r="R56" s="33">
        <v>10</v>
      </c>
      <c r="S56" s="33">
        <v>0.442226466850888</v>
      </c>
      <c r="T56" s="33">
        <v>0</v>
      </c>
      <c r="U56" s="54"/>
      <c r="V56" s="56">
        <v>30</v>
      </c>
      <c r="W56" s="54">
        <v>0</v>
      </c>
      <c r="AB56" s="63">
        <v>46359</v>
      </c>
      <c r="AC56" s="5">
        <v>510.69253151845624</v>
      </c>
      <c r="AG56" s="86">
        <v>48</v>
      </c>
      <c r="AH56" s="87">
        <v>421.6064263732626</v>
      </c>
      <c r="AI56"/>
      <c r="AJ56"/>
      <c r="AK56"/>
      <c r="AL56"/>
      <c r="AM56"/>
      <c r="AN56"/>
      <c r="AO56"/>
      <c r="AP56"/>
      <c r="AQ56"/>
      <c r="AR56"/>
    </row>
    <row r="57" spans="1:44" ht="14.25" customHeight="1">
      <c r="A57" s="5" t="s">
        <v>31</v>
      </c>
      <c r="M57" s="29"/>
      <c r="N57" s="111" t="s">
        <v>48</v>
      </c>
      <c r="O57" s="30">
        <v>24497.556621484277</v>
      </c>
      <c r="P57" s="30">
        <v>15388.721060518987</v>
      </c>
      <c r="Q57" s="30">
        <v>8207.229134592026</v>
      </c>
      <c r="R57" s="30">
        <v>480</v>
      </c>
      <c r="S57" s="30">
        <v>421.6064263732626</v>
      </c>
      <c r="T57" s="30">
        <v>0</v>
      </c>
      <c r="U57" s="53"/>
      <c r="V57" s="55"/>
      <c r="W57" s="53"/>
      <c r="AB57" s="63"/>
      <c r="AG57" s="86"/>
      <c r="AH57" s="87"/>
      <c r="AI57"/>
      <c r="AJ57"/>
      <c r="AK57"/>
      <c r="AL57"/>
      <c r="AM57"/>
      <c r="AN57"/>
      <c r="AO57"/>
      <c r="AP57"/>
      <c r="AQ57"/>
      <c r="AR57"/>
    </row>
    <row r="58" spans="1:44" ht="14.25" customHeight="1">
      <c r="A58" s="5" t="s">
        <v>32</v>
      </c>
      <c r="M58" s="29"/>
      <c r="N58" s="111"/>
      <c r="O58" s="30"/>
      <c r="P58" s="30"/>
      <c r="Q58" s="30"/>
      <c r="R58" s="30"/>
      <c r="S58" s="30"/>
      <c r="T58" s="30"/>
      <c r="U58" s="53"/>
      <c r="V58" s="55"/>
      <c r="W58" s="53"/>
      <c r="AB58" s="63"/>
      <c r="AG58" s="86"/>
      <c r="AH58" s="87"/>
      <c r="AI58"/>
      <c r="AJ58"/>
      <c r="AK58"/>
      <c r="AL58"/>
      <c r="AM58"/>
      <c r="AN58"/>
      <c r="AO58"/>
      <c r="AP58"/>
      <c r="AQ58"/>
      <c r="AR58"/>
    </row>
    <row r="59" spans="1:44" ht="14.25" customHeight="1">
      <c r="A59" s="5" t="s">
        <v>33</v>
      </c>
      <c r="M59" s="29"/>
      <c r="N59" s="111"/>
      <c r="O59" s="30"/>
      <c r="P59" s="30"/>
      <c r="Q59" s="30"/>
      <c r="R59" s="30"/>
      <c r="S59" s="30"/>
      <c r="T59" s="30"/>
      <c r="U59" s="53"/>
      <c r="V59" s="55"/>
      <c r="W59" s="53"/>
      <c r="AB59" s="63"/>
      <c r="AG59" s="86"/>
      <c r="AH59" s="87"/>
      <c r="AI59"/>
      <c r="AJ59"/>
      <c r="AK59"/>
      <c r="AL59"/>
      <c r="AM59"/>
      <c r="AN59"/>
      <c r="AO59"/>
      <c r="AP59"/>
      <c r="AQ59"/>
      <c r="AR59"/>
    </row>
    <row r="60" spans="1:44" ht="14.25" customHeight="1">
      <c r="A60" s="5" t="s">
        <v>34</v>
      </c>
      <c r="M60" s="29"/>
      <c r="N60" s="111"/>
      <c r="O60" s="30"/>
      <c r="P60" s="30"/>
      <c r="Q60" s="30"/>
      <c r="R60" s="30"/>
      <c r="S60" s="30"/>
      <c r="T60" s="30"/>
      <c r="U60" s="53"/>
      <c r="V60" s="55"/>
      <c r="W60" s="53"/>
      <c r="AB60" s="63"/>
      <c r="AG60" s="86"/>
      <c r="AH60" s="87"/>
      <c r="AI60"/>
      <c r="AJ60"/>
      <c r="AK60"/>
      <c r="AL60"/>
      <c r="AM60"/>
      <c r="AN60"/>
      <c r="AO60"/>
      <c r="AP60"/>
      <c r="AQ60"/>
      <c r="AR60"/>
    </row>
    <row r="61" spans="1:44" ht="14.25" customHeight="1">
      <c r="A61" s="5" t="s">
        <v>35</v>
      </c>
      <c r="M61" s="29"/>
      <c r="N61" s="111"/>
      <c r="O61" s="30"/>
      <c r="P61" s="30"/>
      <c r="Q61" s="30"/>
      <c r="R61" s="30"/>
      <c r="S61" s="30"/>
      <c r="T61" s="30"/>
      <c r="U61" s="53"/>
      <c r="V61" s="55"/>
      <c r="W61" s="53"/>
      <c r="AB61" s="63"/>
      <c r="AG61" s="86"/>
      <c r="AH61" s="87"/>
      <c r="AI61"/>
      <c r="AJ61"/>
      <c r="AK61"/>
      <c r="AL61"/>
      <c r="AM61"/>
      <c r="AN61"/>
      <c r="AO61"/>
      <c r="AP61"/>
      <c r="AQ61"/>
      <c r="AR61"/>
    </row>
    <row r="62" spans="1:44" ht="14.25" customHeight="1">
      <c r="A62" s="5" t="s">
        <v>17</v>
      </c>
      <c r="M62" s="29"/>
      <c r="N62" s="111"/>
      <c r="O62" s="30"/>
      <c r="P62" s="30"/>
      <c r="Q62" s="30"/>
      <c r="R62" s="30"/>
      <c r="S62" s="30"/>
      <c r="T62" s="30"/>
      <c r="U62" s="53"/>
      <c r="V62" s="55"/>
      <c r="W62" s="53"/>
      <c r="AB62" s="63"/>
      <c r="AG62" s="86"/>
      <c r="AH62" s="87"/>
      <c r="AI62"/>
      <c r="AJ62"/>
      <c r="AK62"/>
      <c r="AL62"/>
      <c r="AM62"/>
      <c r="AN62"/>
      <c r="AO62"/>
      <c r="AP62"/>
      <c r="AQ62"/>
      <c r="AR62"/>
    </row>
    <row r="63" spans="1:44" ht="14.25" customHeight="1">
      <c r="A63" s="5" t="s">
        <v>36</v>
      </c>
      <c r="M63" s="29"/>
      <c r="N63" s="111"/>
      <c r="O63" s="30"/>
      <c r="P63" s="30"/>
      <c r="Q63" s="30"/>
      <c r="R63" s="30"/>
      <c r="S63" s="30"/>
      <c r="T63" s="30"/>
      <c r="U63" s="53"/>
      <c r="V63" s="55"/>
      <c r="W63" s="53"/>
      <c r="AB63" s="63"/>
      <c r="AG63" s="86"/>
      <c r="AH63" s="87"/>
      <c r="AI63"/>
      <c r="AJ63"/>
      <c r="AK63"/>
      <c r="AL63"/>
      <c r="AM63"/>
      <c r="AN63"/>
      <c r="AO63"/>
      <c r="AP63"/>
      <c r="AQ63"/>
      <c r="AR63"/>
    </row>
    <row r="64" spans="1:44" ht="14.25" customHeight="1">
      <c r="A64" s="5" t="s">
        <v>37</v>
      </c>
      <c r="M64" s="29"/>
      <c r="N64" s="111"/>
      <c r="O64" s="30"/>
      <c r="P64" s="30"/>
      <c r="Q64" s="30"/>
      <c r="R64" s="30"/>
      <c r="S64" s="30"/>
      <c r="T64" s="30"/>
      <c r="U64" s="53"/>
      <c r="V64" s="55"/>
      <c r="W64" s="53"/>
      <c r="AB64" s="63"/>
      <c r="AG64" s="86"/>
      <c r="AH64" s="87"/>
      <c r="AI64"/>
      <c r="AJ64"/>
      <c r="AK64"/>
      <c r="AL64"/>
      <c r="AM64"/>
      <c r="AN64"/>
      <c r="AO64"/>
      <c r="AP64"/>
      <c r="AQ64"/>
      <c r="AR64"/>
    </row>
    <row r="65" spans="1:44" ht="14.25" customHeight="1">
      <c r="A65" s="5" t="s">
        <v>38</v>
      </c>
      <c r="M65" s="29"/>
      <c r="N65" s="111"/>
      <c r="O65" s="30"/>
      <c r="P65" s="30"/>
      <c r="Q65" s="30"/>
      <c r="R65" s="30"/>
      <c r="S65" s="30"/>
      <c r="T65" s="30"/>
      <c r="U65" s="53"/>
      <c r="V65" s="55"/>
      <c r="W65" s="53"/>
      <c r="AB65" s="63"/>
      <c r="AG65" s="86"/>
      <c r="AH65" s="87"/>
      <c r="AI65"/>
      <c r="AJ65"/>
      <c r="AK65"/>
      <c r="AL65"/>
      <c r="AM65"/>
      <c r="AN65"/>
      <c r="AO65"/>
      <c r="AP65"/>
      <c r="AQ65"/>
      <c r="AR65"/>
    </row>
    <row r="66" spans="1:44" ht="14.25" customHeight="1">
      <c r="A66" s="5" t="s">
        <v>39</v>
      </c>
      <c r="M66" s="29"/>
      <c r="N66" s="111"/>
      <c r="O66" s="30"/>
      <c r="P66" s="30"/>
      <c r="Q66" s="30"/>
      <c r="R66" s="30"/>
      <c r="S66" s="30"/>
      <c r="T66" s="30"/>
      <c r="U66" s="53"/>
      <c r="V66" s="55"/>
      <c r="W66" s="53"/>
      <c r="AB66" s="63"/>
      <c r="AG66" s="86"/>
      <c r="AH66" s="87"/>
      <c r="AI66"/>
      <c r="AJ66"/>
      <c r="AK66"/>
      <c r="AL66"/>
      <c r="AM66"/>
      <c r="AN66"/>
      <c r="AO66"/>
      <c r="AP66"/>
      <c r="AQ66"/>
      <c r="AR66"/>
    </row>
    <row r="67" spans="1:44" ht="14.25" customHeight="1">
      <c r="A67" s="5" t="s">
        <v>40</v>
      </c>
      <c r="M67" s="29"/>
      <c r="N67" s="111"/>
      <c r="O67" s="30"/>
      <c r="P67" s="30"/>
      <c r="Q67" s="30"/>
      <c r="R67" s="30"/>
      <c r="S67" s="30"/>
      <c r="T67" s="30"/>
      <c r="U67" s="53"/>
      <c r="V67" s="55"/>
      <c r="W67" s="53"/>
      <c r="AB67" s="63"/>
      <c r="AG67" s="86"/>
      <c r="AH67" s="87"/>
      <c r="AI67"/>
      <c r="AJ67"/>
      <c r="AK67"/>
      <c r="AL67"/>
      <c r="AM67"/>
      <c r="AN67"/>
      <c r="AO67"/>
      <c r="AP67"/>
      <c r="AQ67"/>
      <c r="AR67"/>
    </row>
    <row r="68" spans="1:44" ht="14.25" customHeight="1">
      <c r="A68" s="5" t="s">
        <v>41</v>
      </c>
      <c r="M68" s="29"/>
      <c r="N68" s="111"/>
      <c r="O68" s="30"/>
      <c r="P68" s="30"/>
      <c r="Q68" s="30"/>
      <c r="R68" s="30"/>
      <c r="S68" s="30"/>
      <c r="T68" s="30"/>
      <c r="U68" s="53"/>
      <c r="V68" s="55"/>
      <c r="W68" s="53"/>
      <c r="AB68" s="63"/>
      <c r="AG68" s="86"/>
      <c r="AH68" s="87"/>
      <c r="AI68"/>
      <c r="AJ68"/>
      <c r="AK68"/>
      <c r="AL68"/>
      <c r="AM68"/>
      <c r="AN68"/>
      <c r="AO68"/>
      <c r="AP68"/>
      <c r="AQ68"/>
      <c r="AR68"/>
    </row>
    <row r="69" spans="1:44" ht="14.25" customHeight="1">
      <c r="A69" s="5" t="s">
        <v>42</v>
      </c>
      <c r="M69" s="29"/>
      <c r="N69" s="111"/>
      <c r="O69" s="30"/>
      <c r="P69" s="30"/>
      <c r="Q69" s="30"/>
      <c r="R69" s="30"/>
      <c r="S69" s="30"/>
      <c r="T69" s="30"/>
      <c r="U69" s="53"/>
      <c r="V69" s="55"/>
      <c r="W69" s="53"/>
      <c r="AB69" s="63"/>
      <c r="AG69" s="86"/>
      <c r="AH69" s="87"/>
      <c r="AI69"/>
      <c r="AJ69"/>
      <c r="AK69"/>
      <c r="AL69"/>
      <c r="AM69"/>
      <c r="AN69"/>
      <c r="AO69"/>
      <c r="AP69"/>
      <c r="AQ69"/>
      <c r="AR69"/>
    </row>
    <row r="70" spans="1:44" ht="14.25" customHeight="1">
      <c r="A70" s="5" t="s">
        <v>43</v>
      </c>
      <c r="M70" s="29"/>
      <c r="N70" s="111"/>
      <c r="O70" s="30"/>
      <c r="P70" s="30"/>
      <c r="Q70" s="30"/>
      <c r="R70" s="30"/>
      <c r="S70" s="30"/>
      <c r="T70" s="30"/>
      <c r="U70" s="53"/>
      <c r="V70" s="55"/>
      <c r="W70" s="53"/>
      <c r="AB70" s="63"/>
      <c r="AG70" s="86"/>
      <c r="AH70" s="87"/>
      <c r="AI70"/>
      <c r="AJ70"/>
      <c r="AK70"/>
      <c r="AL70"/>
      <c r="AM70"/>
      <c r="AN70"/>
      <c r="AO70"/>
      <c r="AP70"/>
      <c r="AQ70"/>
      <c r="AR70"/>
    </row>
    <row r="71" spans="1:44" ht="14.25" customHeight="1">
      <c r="A71" s="5" t="s">
        <v>44</v>
      </c>
      <c r="M71" s="29"/>
      <c r="N71" s="111"/>
      <c r="O71" s="30"/>
      <c r="P71" s="30"/>
      <c r="Q71" s="30"/>
      <c r="R71" s="30"/>
      <c r="S71" s="30"/>
      <c r="T71" s="30"/>
      <c r="U71" s="53"/>
      <c r="V71" s="55"/>
      <c r="W71" s="53"/>
      <c r="AB71" s="63"/>
      <c r="AG71" s="86"/>
      <c r="AH71" s="87"/>
      <c r="AI71"/>
      <c r="AJ71"/>
      <c r="AK71"/>
      <c r="AL71"/>
      <c r="AM71"/>
      <c r="AN71"/>
      <c r="AO71"/>
      <c r="AP71"/>
      <c r="AQ71"/>
      <c r="AR71"/>
    </row>
    <row r="72" spans="1:44" ht="14.25" customHeight="1">
      <c r="A72" s="5" t="s">
        <v>45</v>
      </c>
      <c r="M72" s="29"/>
      <c r="N72" s="111"/>
      <c r="O72" s="30"/>
      <c r="P72" s="30"/>
      <c r="Q72" s="30"/>
      <c r="R72" s="30"/>
      <c r="S72" s="30"/>
      <c r="T72" s="30"/>
      <c r="U72" s="53"/>
      <c r="V72" s="55"/>
      <c r="W72" s="53"/>
      <c r="AB72" s="63"/>
      <c r="AG72" s="86"/>
      <c r="AH72" s="87"/>
      <c r="AI72"/>
      <c r="AJ72"/>
      <c r="AK72"/>
      <c r="AL72"/>
      <c r="AM72"/>
      <c r="AN72"/>
      <c r="AO72"/>
      <c r="AP72"/>
      <c r="AQ72"/>
      <c r="AR72"/>
    </row>
    <row r="73" spans="1:44" ht="14.25" customHeight="1">
      <c r="A73" s="5" t="s">
        <v>46</v>
      </c>
      <c r="M73" s="29"/>
      <c r="N73" s="111"/>
      <c r="O73" s="30"/>
      <c r="P73" s="30"/>
      <c r="Q73" s="30"/>
      <c r="R73" s="30"/>
      <c r="S73" s="30"/>
      <c r="T73" s="30"/>
      <c r="U73" s="53"/>
      <c r="V73" s="55"/>
      <c r="W73" s="53"/>
      <c r="AB73" s="63"/>
      <c r="AG73" s="86"/>
      <c r="AH73" s="87"/>
      <c r="AI73"/>
      <c r="AJ73"/>
      <c r="AK73"/>
      <c r="AL73"/>
      <c r="AM73"/>
      <c r="AN73"/>
      <c r="AO73"/>
      <c r="AP73"/>
      <c r="AQ73"/>
      <c r="AR73"/>
    </row>
    <row r="74" spans="1:44" ht="14.25" customHeight="1">
      <c r="A74" s="5" t="s">
        <v>47</v>
      </c>
      <c r="M74" s="29"/>
      <c r="N74" s="111"/>
      <c r="O74" s="30"/>
      <c r="P74" s="30"/>
      <c r="Q74" s="30"/>
      <c r="R74" s="30"/>
      <c r="S74" s="30"/>
      <c r="T74" s="30"/>
      <c r="U74" s="53"/>
      <c r="V74" s="55"/>
      <c r="W74" s="53"/>
      <c r="AB74" s="63"/>
      <c r="AG74" s="86"/>
      <c r="AH74" s="87"/>
      <c r="AI74"/>
      <c r="AJ74"/>
      <c r="AK74"/>
      <c r="AL74"/>
      <c r="AM74"/>
      <c r="AN74"/>
      <c r="AO74"/>
      <c r="AP74"/>
      <c r="AQ74"/>
      <c r="AR74"/>
    </row>
    <row r="75" spans="1:44" ht="14.25" customHeight="1">
      <c r="A75" s="2">
        <v>3</v>
      </c>
      <c r="M75" s="29"/>
      <c r="N75" s="111"/>
      <c r="O75" s="30"/>
      <c r="P75" s="30"/>
      <c r="Q75" s="30"/>
      <c r="R75" s="30"/>
      <c r="S75" s="30"/>
      <c r="T75" s="30"/>
      <c r="U75" s="53"/>
      <c r="V75" s="55"/>
      <c r="W75" s="53"/>
      <c r="AB75" s="63"/>
      <c r="AG75" s="86"/>
      <c r="AH75" s="87"/>
      <c r="AI75"/>
      <c r="AJ75"/>
      <c r="AK75"/>
      <c r="AL75"/>
      <c r="AM75"/>
      <c r="AN75"/>
      <c r="AO75"/>
      <c r="AP75"/>
      <c r="AQ75"/>
      <c r="AR75"/>
    </row>
    <row r="76" spans="1:44" ht="14.25" customHeight="1">
      <c r="A76" s="2">
        <v>72</v>
      </c>
      <c r="M76" s="29"/>
      <c r="N76" s="111"/>
      <c r="O76" s="30"/>
      <c r="P76" s="30"/>
      <c r="Q76" s="30"/>
      <c r="R76" s="30"/>
      <c r="S76" s="30"/>
      <c r="T76" s="30"/>
      <c r="U76" s="53"/>
      <c r="V76" s="55"/>
      <c r="W76" s="53"/>
      <c r="AB76" s="63"/>
      <c r="AG76" s="86"/>
      <c r="AH76" s="87"/>
      <c r="AI76"/>
      <c r="AJ76"/>
      <c r="AK76"/>
      <c r="AL76"/>
      <c r="AM76"/>
      <c r="AN76"/>
      <c r="AO76"/>
      <c r="AP76"/>
      <c r="AQ76"/>
      <c r="AR76"/>
    </row>
    <row r="77" spans="1:44" ht="14.25" customHeight="1">
      <c r="A77" s="68" t="s">
        <v>72</v>
      </c>
      <c r="M77" s="29"/>
      <c r="N77" s="111"/>
      <c r="O77" s="30"/>
      <c r="P77" s="30"/>
      <c r="Q77" s="30"/>
      <c r="R77" s="30"/>
      <c r="S77" s="30"/>
      <c r="T77" s="30"/>
      <c r="U77" s="53"/>
      <c r="V77" s="55"/>
      <c r="W77" s="53"/>
      <c r="AB77" s="63"/>
      <c r="AG77" s="86"/>
      <c r="AH77" s="87"/>
      <c r="AI77"/>
      <c r="AJ77"/>
      <c r="AK77"/>
      <c r="AL77"/>
      <c r="AM77"/>
      <c r="AN77"/>
      <c r="AO77"/>
      <c r="AP77"/>
      <c r="AQ77"/>
      <c r="AR77"/>
    </row>
    <row r="78" spans="1:44" ht="14.25" customHeight="1">
      <c r="A78" s="69">
        <f>IF($A$25=1,$A$83,IF($A$25=2,$A$84,IF($A$25=3,$A$85,0)))</f>
        <v>0.0009</v>
      </c>
      <c r="M78" s="29"/>
      <c r="N78" s="111"/>
      <c r="O78" s="30"/>
      <c r="P78" s="30"/>
      <c r="Q78" s="30"/>
      <c r="R78" s="30"/>
      <c r="S78" s="30"/>
      <c r="T78" s="30"/>
      <c r="U78" s="53"/>
      <c r="V78" s="55"/>
      <c r="W78" s="53"/>
      <c r="AB78" s="63"/>
      <c r="AG78" s="86"/>
      <c r="AH78" s="87"/>
      <c r="AI78"/>
      <c r="AJ78"/>
      <c r="AK78"/>
      <c r="AL78"/>
      <c r="AM78"/>
      <c r="AN78"/>
      <c r="AO78"/>
      <c r="AP78"/>
      <c r="AQ78"/>
      <c r="AR78"/>
    </row>
    <row r="79" spans="1:44" ht="14.25" customHeight="1">
      <c r="A79" s="69">
        <f>IF($A$25=4,IF($A$96=1,$A$88,IF($A$96=2,$A$89,IF($A$96=3,$A$90,0))),0)</f>
        <v>0</v>
      </c>
      <c r="M79" s="29"/>
      <c r="N79" s="111"/>
      <c r="O79" s="30"/>
      <c r="P79" s="30"/>
      <c r="Q79" s="30"/>
      <c r="R79" s="30"/>
      <c r="S79" s="30"/>
      <c r="T79" s="30"/>
      <c r="U79" s="53"/>
      <c r="V79" s="55"/>
      <c r="W79" s="53"/>
      <c r="AB79" s="63"/>
      <c r="AG79" s="86"/>
      <c r="AH79" s="87"/>
      <c r="AI79"/>
      <c r="AJ79"/>
      <c r="AK79"/>
      <c r="AL79"/>
      <c r="AM79"/>
      <c r="AN79"/>
      <c r="AO79"/>
      <c r="AP79"/>
      <c r="AQ79"/>
      <c r="AR79"/>
    </row>
    <row r="80" spans="1:44" ht="14.25" customHeight="1">
      <c r="A80" s="69">
        <f>IF($A$25=5,IF($A$96=1,$A$88,IF($A$96=2,$A$89,IF($A$96=3,$A$90,0))),0)</f>
        <v>0</v>
      </c>
      <c r="M80" s="29"/>
      <c r="N80" s="111"/>
      <c r="O80" s="30"/>
      <c r="P80" s="30"/>
      <c r="Q80" s="30"/>
      <c r="R80" s="30"/>
      <c r="S80" s="30"/>
      <c r="T80" s="30"/>
      <c r="U80" s="53"/>
      <c r="V80" s="55"/>
      <c r="W80" s="53"/>
      <c r="AB80" s="63"/>
      <c r="AG80" s="86"/>
      <c r="AH80" s="87"/>
      <c r="AI80"/>
      <c r="AJ80"/>
      <c r="AK80"/>
      <c r="AL80"/>
      <c r="AM80"/>
      <c r="AN80"/>
      <c r="AO80"/>
      <c r="AP80"/>
      <c r="AQ80"/>
      <c r="AR80"/>
    </row>
    <row r="81" spans="1:44" ht="14.25" customHeight="1">
      <c r="A81" s="69">
        <f>IF($A$25=5,IF($A$97=1,$A$88,IF($A$97=2,$A$89,IF($A$97=3,$A$90,0))),0)</f>
        <v>0</v>
      </c>
      <c r="M81" s="29"/>
      <c r="N81" s="111"/>
      <c r="O81" s="30"/>
      <c r="P81" s="30"/>
      <c r="Q81" s="30"/>
      <c r="R81" s="30"/>
      <c r="S81" s="30"/>
      <c r="T81" s="30"/>
      <c r="U81" s="53"/>
      <c r="V81" s="55"/>
      <c r="W81" s="53"/>
      <c r="AG81" s="86"/>
      <c r="AH81" s="87"/>
      <c r="AI81"/>
      <c r="AJ81"/>
      <c r="AK81"/>
      <c r="AL81"/>
      <c r="AM81"/>
      <c r="AN81"/>
      <c r="AO81"/>
      <c r="AP81"/>
      <c r="AQ81"/>
      <c r="AR81"/>
    </row>
    <row r="82" spans="1:44" ht="14.25" customHeight="1">
      <c r="A82" s="2"/>
      <c r="M82" s="29"/>
      <c r="N82" s="111"/>
      <c r="O82" s="30"/>
      <c r="P82" s="30"/>
      <c r="Q82" s="30"/>
      <c r="R82" s="30"/>
      <c r="S82" s="30"/>
      <c r="T82" s="30"/>
      <c r="U82" s="53"/>
      <c r="V82" s="55"/>
      <c r="W82" s="53"/>
      <c r="AG82" s="86"/>
      <c r="AH82" s="87"/>
      <c r="AI82"/>
      <c r="AJ82"/>
      <c r="AK82"/>
      <c r="AL82"/>
      <c r="AM82"/>
      <c r="AN82"/>
      <c r="AO82"/>
      <c r="AP82"/>
      <c r="AQ82"/>
      <c r="AR82"/>
    </row>
    <row r="83" spans="1:44" ht="14.25" customHeight="1">
      <c r="A83" s="70">
        <v>0.0009</v>
      </c>
      <c r="M83" s="29"/>
      <c r="N83" s="111"/>
      <c r="O83" s="30"/>
      <c r="P83" s="30"/>
      <c r="Q83" s="30"/>
      <c r="R83" s="30"/>
      <c r="S83" s="30"/>
      <c r="T83" s="30"/>
      <c r="U83" s="53"/>
      <c r="V83" s="55"/>
      <c r="W83" s="53"/>
      <c r="AG83" s="86"/>
      <c r="AH83" s="87"/>
      <c r="AI83"/>
      <c r="AJ83"/>
      <c r="AK83"/>
      <c r="AL83"/>
      <c r="AM83"/>
      <c r="AN83"/>
      <c r="AO83"/>
      <c r="AP83"/>
      <c r="AQ83"/>
      <c r="AR83"/>
    </row>
    <row r="84" spans="1:44" ht="14.25" customHeight="1">
      <c r="A84" s="70">
        <v>0.00171</v>
      </c>
      <c r="M84" s="29"/>
      <c r="N84" s="111"/>
      <c r="O84" s="30"/>
      <c r="P84" s="30"/>
      <c r="Q84" s="30"/>
      <c r="R84" s="30"/>
      <c r="S84" s="30"/>
      <c r="T84" s="30"/>
      <c r="U84" s="53"/>
      <c r="V84" s="55"/>
      <c r="W84" s="53"/>
      <c r="AG84" s="86"/>
      <c r="AH84" s="87"/>
      <c r="AI84"/>
      <c r="AJ84"/>
      <c r="AK84"/>
      <c r="AL84"/>
      <c r="AM84"/>
      <c r="AN84"/>
      <c r="AO84"/>
      <c r="AP84"/>
      <c r="AQ84"/>
      <c r="AR84"/>
    </row>
    <row r="85" spans="1:44" ht="14.25" customHeight="1">
      <c r="A85" s="70">
        <v>0</v>
      </c>
      <c r="M85" s="29"/>
      <c r="N85" s="111"/>
      <c r="O85" s="30"/>
      <c r="P85" s="30"/>
      <c r="Q85" s="30"/>
      <c r="R85" s="30"/>
      <c r="S85" s="30"/>
      <c r="T85" s="30"/>
      <c r="U85" s="53"/>
      <c r="V85" s="55"/>
      <c r="W85" s="53"/>
      <c r="AG85" s="86"/>
      <c r="AH85" s="87"/>
      <c r="AI85"/>
      <c r="AJ85"/>
      <c r="AK85"/>
      <c r="AL85"/>
      <c r="AM85"/>
      <c r="AN85"/>
      <c r="AO85"/>
      <c r="AP85"/>
      <c r="AQ85"/>
      <c r="AR85"/>
    </row>
    <row r="86" spans="1:44" ht="14.25" customHeight="1">
      <c r="A86" s="70">
        <v>0.0009</v>
      </c>
      <c r="M86" s="29"/>
      <c r="N86" s="111"/>
      <c r="O86" s="30"/>
      <c r="P86" s="30"/>
      <c r="Q86" s="30"/>
      <c r="R86" s="30"/>
      <c r="S86" s="30"/>
      <c r="T86" s="30"/>
      <c r="U86" s="53"/>
      <c r="V86" s="55"/>
      <c r="W86" s="53"/>
      <c r="AG86" s="86"/>
      <c r="AH86" s="87"/>
      <c r="AI86"/>
      <c r="AJ86"/>
      <c r="AK86"/>
      <c r="AL86"/>
      <c r="AM86"/>
      <c r="AN86"/>
      <c r="AO86"/>
      <c r="AP86"/>
      <c r="AQ86"/>
      <c r="AR86"/>
    </row>
    <row r="87" spans="1:44" ht="14.25" customHeight="1">
      <c r="A87" s="70">
        <v>0.00171</v>
      </c>
      <c r="M87" s="29"/>
      <c r="N87" s="111"/>
      <c r="O87" s="30"/>
      <c r="P87" s="30"/>
      <c r="Q87" s="30"/>
      <c r="R87" s="30"/>
      <c r="S87" s="30"/>
      <c r="T87" s="30"/>
      <c r="U87" s="53"/>
      <c r="V87" s="55"/>
      <c r="W87" s="53"/>
      <c r="AG87" s="86"/>
      <c r="AH87" s="87"/>
      <c r="AI87"/>
      <c r="AJ87"/>
      <c r="AK87"/>
      <c r="AL87"/>
      <c r="AM87"/>
      <c r="AN87"/>
      <c r="AO87"/>
      <c r="AP87"/>
      <c r="AQ87"/>
      <c r="AR87"/>
    </row>
    <row r="88" spans="1:44" ht="14.25" customHeight="1">
      <c r="A88" s="71">
        <v>0.00175</v>
      </c>
      <c r="M88" s="29"/>
      <c r="N88" s="111"/>
      <c r="O88" s="30"/>
      <c r="P88" s="30"/>
      <c r="Q88" s="30"/>
      <c r="R88" s="30"/>
      <c r="S88" s="30"/>
      <c r="T88" s="30"/>
      <c r="U88" s="53"/>
      <c r="V88" s="55"/>
      <c r="W88" s="53"/>
      <c r="AG88" s="86"/>
      <c r="AH88" s="87"/>
      <c r="AI88"/>
      <c r="AJ88"/>
      <c r="AK88"/>
      <c r="AL88"/>
      <c r="AM88"/>
      <c r="AN88"/>
      <c r="AO88"/>
      <c r="AP88"/>
      <c r="AQ88"/>
      <c r="AR88"/>
    </row>
    <row r="89" spans="1:44" ht="14.25" customHeight="1">
      <c r="A89" s="71">
        <v>0.0035</v>
      </c>
      <c r="M89" s="29"/>
      <c r="N89" s="111"/>
      <c r="O89" s="30"/>
      <c r="P89" s="30"/>
      <c r="Q89" s="30"/>
      <c r="R89" s="30"/>
      <c r="S89" s="30"/>
      <c r="T89" s="30"/>
      <c r="U89" s="53"/>
      <c r="V89" s="55"/>
      <c r="W89" s="53"/>
      <c r="AG89" s="86"/>
      <c r="AH89" s="87"/>
      <c r="AI89"/>
      <c r="AJ89"/>
      <c r="AK89"/>
      <c r="AL89"/>
      <c r="AM89"/>
      <c r="AN89"/>
      <c r="AO89"/>
      <c r="AP89"/>
      <c r="AQ89"/>
      <c r="AR89"/>
    </row>
    <row r="90" spans="1:44" ht="14.25" customHeight="1">
      <c r="A90" s="71">
        <v>0.0083</v>
      </c>
      <c r="M90" s="29"/>
      <c r="N90" s="111"/>
      <c r="O90" s="30"/>
      <c r="P90" s="30"/>
      <c r="Q90" s="30"/>
      <c r="R90" s="30"/>
      <c r="S90" s="30"/>
      <c r="T90" s="30"/>
      <c r="U90" s="53"/>
      <c r="V90" s="55"/>
      <c r="W90" s="53"/>
      <c r="AG90" s="86"/>
      <c r="AH90" s="87"/>
      <c r="AI90"/>
      <c r="AJ90"/>
      <c r="AK90"/>
      <c r="AL90"/>
      <c r="AM90"/>
      <c r="AN90"/>
      <c r="AO90"/>
      <c r="AP90"/>
      <c r="AQ90"/>
      <c r="AR90"/>
    </row>
    <row r="91" spans="1:44" ht="14.25" customHeight="1">
      <c r="A91" s="71"/>
      <c r="M91" s="29"/>
      <c r="N91" s="111"/>
      <c r="O91" s="30"/>
      <c r="P91" s="30"/>
      <c r="Q91" s="30"/>
      <c r="R91" s="30"/>
      <c r="S91" s="30"/>
      <c r="T91" s="30"/>
      <c r="U91" s="53"/>
      <c r="V91" s="55"/>
      <c r="W91" s="53"/>
      <c r="AG91" s="86"/>
      <c r="AH91" s="87"/>
      <c r="AI91"/>
      <c r="AJ91"/>
      <c r="AK91"/>
      <c r="AL91"/>
      <c r="AM91"/>
      <c r="AN91"/>
      <c r="AO91"/>
      <c r="AP91"/>
      <c r="AQ91"/>
      <c r="AR91"/>
    </row>
    <row r="92" spans="1:44" ht="14.25" customHeight="1">
      <c r="A92"/>
      <c r="M92" s="29"/>
      <c r="N92" s="111"/>
      <c r="O92" s="30"/>
      <c r="P92" s="30"/>
      <c r="Q92" s="30"/>
      <c r="R92" s="30"/>
      <c r="S92" s="30"/>
      <c r="T92" s="30"/>
      <c r="U92" s="53"/>
      <c r="V92" s="55"/>
      <c r="W92" s="53"/>
      <c r="AG92" s="86"/>
      <c r="AH92" s="87"/>
      <c r="AI92"/>
      <c r="AJ92"/>
      <c r="AK92"/>
      <c r="AL92"/>
      <c r="AM92"/>
      <c r="AN92"/>
      <c r="AO92"/>
      <c r="AP92"/>
      <c r="AQ92"/>
      <c r="AR92"/>
    </row>
    <row r="93" spans="1:44" ht="14.25" customHeight="1">
      <c r="A93" s="72" t="s">
        <v>73</v>
      </c>
      <c r="M93" s="29"/>
      <c r="N93" s="111"/>
      <c r="O93" s="30"/>
      <c r="P93" s="30"/>
      <c r="Q93" s="30"/>
      <c r="R93" s="30"/>
      <c r="S93" s="30"/>
      <c r="T93" s="30"/>
      <c r="U93" s="53"/>
      <c r="V93" s="55"/>
      <c r="W93" s="53"/>
      <c r="AG93" s="86"/>
      <c r="AH93" s="87"/>
      <c r="AI93"/>
      <c r="AJ93"/>
      <c r="AK93"/>
      <c r="AL93"/>
      <c r="AM93"/>
      <c r="AN93"/>
      <c r="AO93"/>
      <c r="AP93"/>
      <c r="AQ93"/>
      <c r="AR93"/>
    </row>
    <row r="94" spans="1:44" ht="14.25" customHeight="1">
      <c r="A94" s="72" t="s">
        <v>74</v>
      </c>
      <c r="M94" s="29"/>
      <c r="N94" s="111"/>
      <c r="O94" s="30"/>
      <c r="P94" s="30"/>
      <c r="Q94" s="30"/>
      <c r="R94" s="30"/>
      <c r="S94" s="30"/>
      <c r="T94" s="30"/>
      <c r="U94" s="53"/>
      <c r="V94" s="55"/>
      <c r="W94" s="53"/>
      <c r="AG94" s="86"/>
      <c r="AH94" s="87"/>
      <c r="AI94"/>
      <c r="AJ94"/>
      <c r="AK94"/>
      <c r="AL94"/>
      <c r="AM94"/>
      <c r="AN94"/>
      <c r="AO94"/>
      <c r="AP94"/>
      <c r="AQ94"/>
      <c r="AR94"/>
    </row>
    <row r="95" spans="1:44" ht="14.25" customHeight="1">
      <c r="A95" s="72" t="s">
        <v>75</v>
      </c>
      <c r="M95" s="29"/>
      <c r="N95" s="111"/>
      <c r="O95" s="30"/>
      <c r="P95" s="30"/>
      <c r="Q95" s="30"/>
      <c r="R95" s="30"/>
      <c r="S95" s="30"/>
      <c r="T95" s="30"/>
      <c r="U95" s="53"/>
      <c r="V95" s="55"/>
      <c r="W95" s="53"/>
      <c r="AG95" s="86"/>
      <c r="AH95" s="87"/>
      <c r="AI95"/>
      <c r="AJ95"/>
      <c r="AK95"/>
      <c r="AL95"/>
      <c r="AM95"/>
      <c r="AN95"/>
      <c r="AO95"/>
      <c r="AP95"/>
      <c r="AQ95"/>
      <c r="AR95"/>
    </row>
    <row r="96" spans="1:44" ht="14.25" customHeight="1">
      <c r="A96" s="2">
        <f>IF($F$20="18-60 años",1,IF($F$20="61-70 años",2,IF($F$20="71-75 años",3)))</f>
        <v>1</v>
      </c>
      <c r="M96" s="29"/>
      <c r="N96" s="111"/>
      <c r="O96" s="30"/>
      <c r="P96" s="30"/>
      <c r="Q96" s="30"/>
      <c r="R96" s="30"/>
      <c r="S96" s="30"/>
      <c r="T96" s="30"/>
      <c r="U96" s="53"/>
      <c r="V96" s="55"/>
      <c r="W96" s="53"/>
      <c r="AG96" s="86"/>
      <c r="AH96" s="87"/>
      <c r="AI96"/>
      <c r="AJ96"/>
      <c r="AK96"/>
      <c r="AL96"/>
      <c r="AM96"/>
      <c r="AN96"/>
      <c r="AO96"/>
      <c r="AP96"/>
      <c r="AQ96"/>
      <c r="AR96"/>
    </row>
    <row r="97" spans="1:44" ht="14.25" customHeight="1">
      <c r="A97" s="2">
        <f>IF($F$21="18-60 años",1,IF($F$21="61-70 años",2,IF($F$21="71-75 años",3)))</f>
        <v>2</v>
      </c>
      <c r="M97" s="29"/>
      <c r="N97" s="111"/>
      <c r="O97" s="30"/>
      <c r="P97" s="30"/>
      <c r="Q97" s="30"/>
      <c r="R97" s="30"/>
      <c r="S97" s="30"/>
      <c r="T97" s="30"/>
      <c r="U97" s="53"/>
      <c r="V97" s="55"/>
      <c r="W97" s="53"/>
      <c r="AG97" s="86"/>
      <c r="AH97" s="87"/>
      <c r="AI97"/>
      <c r="AJ97"/>
      <c r="AK97"/>
      <c r="AL97"/>
      <c r="AM97"/>
      <c r="AN97"/>
      <c r="AO97"/>
      <c r="AP97"/>
      <c r="AQ97"/>
      <c r="AR97"/>
    </row>
    <row r="98" spans="1:44" ht="14.25" customHeight="1">
      <c r="A98"/>
      <c r="M98" s="29"/>
      <c r="N98" s="111"/>
      <c r="O98" s="30"/>
      <c r="P98" s="30"/>
      <c r="Q98" s="30"/>
      <c r="R98" s="30"/>
      <c r="S98" s="30"/>
      <c r="T98" s="30"/>
      <c r="U98" s="53"/>
      <c r="V98" s="55"/>
      <c r="W98" s="53"/>
      <c r="AG98" s="86"/>
      <c r="AH98" s="87"/>
      <c r="AI98"/>
      <c r="AJ98"/>
      <c r="AK98"/>
      <c r="AL98"/>
      <c r="AM98"/>
      <c r="AN98"/>
      <c r="AO98"/>
      <c r="AP98"/>
      <c r="AQ98"/>
      <c r="AR98"/>
    </row>
    <row r="99" spans="1:44" ht="14.25" customHeight="1">
      <c r="A99"/>
      <c r="M99" s="29"/>
      <c r="N99" s="111"/>
      <c r="O99" s="30"/>
      <c r="P99" s="30"/>
      <c r="Q99" s="30"/>
      <c r="R99" s="30"/>
      <c r="S99" s="30"/>
      <c r="T99" s="30"/>
      <c r="U99" s="53"/>
      <c r="V99" s="55"/>
      <c r="W99" s="53"/>
      <c r="AG99" s="86"/>
      <c r="AH99" s="87"/>
      <c r="AI99"/>
      <c r="AJ99"/>
      <c r="AK99"/>
      <c r="AL99"/>
      <c r="AM99"/>
      <c r="AN99"/>
      <c r="AO99"/>
      <c r="AP99"/>
      <c r="AQ99"/>
      <c r="AR99"/>
    </row>
    <row r="100" spans="1:44" ht="14.25" customHeight="1">
      <c r="A100"/>
      <c r="M100" s="29"/>
      <c r="N100" s="111"/>
      <c r="O100" s="30"/>
      <c r="P100" s="30"/>
      <c r="Q100" s="30"/>
      <c r="R100" s="30"/>
      <c r="S100" s="30"/>
      <c r="T100" s="30"/>
      <c r="U100" s="53"/>
      <c r="V100" s="55"/>
      <c r="W100" s="53"/>
      <c r="AG100" s="86"/>
      <c r="AH100" s="87"/>
      <c r="AI100"/>
      <c r="AJ100"/>
      <c r="AK100"/>
      <c r="AL100"/>
      <c r="AM100"/>
      <c r="AN100"/>
      <c r="AO100"/>
      <c r="AP100"/>
      <c r="AQ100"/>
      <c r="AR100"/>
    </row>
    <row r="101" spans="1:44" ht="14.25" customHeight="1">
      <c r="A101"/>
      <c r="M101" s="29"/>
      <c r="N101" s="111"/>
      <c r="O101" s="30"/>
      <c r="P101" s="30"/>
      <c r="Q101" s="30"/>
      <c r="R101" s="30"/>
      <c r="S101" s="30"/>
      <c r="T101" s="30"/>
      <c r="U101" s="53"/>
      <c r="V101" s="55"/>
      <c r="W101" s="53"/>
      <c r="AG101" s="86"/>
      <c r="AH101" s="87"/>
      <c r="AI101"/>
      <c r="AJ101"/>
      <c r="AK101"/>
      <c r="AL101"/>
      <c r="AM101"/>
      <c r="AN101"/>
      <c r="AO101"/>
      <c r="AP101"/>
      <c r="AQ101"/>
      <c r="AR101"/>
    </row>
    <row r="102" spans="1:44" ht="14.25" customHeight="1">
      <c r="A102"/>
      <c r="M102" s="29"/>
      <c r="N102" s="111"/>
      <c r="O102" s="30"/>
      <c r="P102" s="30"/>
      <c r="Q102" s="30"/>
      <c r="R102" s="30"/>
      <c r="S102" s="30"/>
      <c r="T102" s="30"/>
      <c r="U102" s="53"/>
      <c r="V102" s="55"/>
      <c r="W102" s="53"/>
      <c r="AG102" s="86"/>
      <c r="AH102" s="87"/>
      <c r="AI102"/>
      <c r="AJ102"/>
      <c r="AK102"/>
      <c r="AL102"/>
      <c r="AM102"/>
      <c r="AN102"/>
      <c r="AO102"/>
      <c r="AP102"/>
      <c r="AQ102"/>
      <c r="AR102"/>
    </row>
    <row r="103" spans="13:44" ht="14.25" customHeight="1">
      <c r="M103" s="29"/>
      <c r="N103" s="111"/>
      <c r="O103" s="30"/>
      <c r="P103" s="30"/>
      <c r="Q103" s="30"/>
      <c r="R103" s="30"/>
      <c r="S103" s="30"/>
      <c r="T103" s="30"/>
      <c r="U103" s="53"/>
      <c r="V103" s="55"/>
      <c r="W103" s="53"/>
      <c r="AG103" s="86"/>
      <c r="AH103" s="87"/>
      <c r="AI103"/>
      <c r="AJ103"/>
      <c r="AK103"/>
      <c r="AL103"/>
      <c r="AM103"/>
      <c r="AN103"/>
      <c r="AO103"/>
      <c r="AP103"/>
      <c r="AQ103"/>
      <c r="AR103"/>
    </row>
    <row r="104" spans="13:44" ht="14.25" customHeight="1">
      <c r="M104" s="29"/>
      <c r="N104" s="111"/>
      <c r="O104" s="30"/>
      <c r="P104" s="30"/>
      <c r="Q104" s="30"/>
      <c r="R104" s="30"/>
      <c r="S104" s="30"/>
      <c r="T104" s="30"/>
      <c r="U104" s="53"/>
      <c r="V104" s="55"/>
      <c r="W104" s="53"/>
      <c r="AG104" s="86"/>
      <c r="AH104" s="87"/>
      <c r="AI104"/>
      <c r="AJ104"/>
      <c r="AK104"/>
      <c r="AL104"/>
      <c r="AM104"/>
      <c r="AN104"/>
      <c r="AO104"/>
      <c r="AP104"/>
      <c r="AQ104"/>
      <c r="AR104"/>
    </row>
    <row r="105" spans="13:44" ht="14.25" customHeight="1">
      <c r="M105" s="29"/>
      <c r="N105" s="111"/>
      <c r="O105" s="30"/>
      <c r="P105" s="30"/>
      <c r="Q105" s="30"/>
      <c r="R105" s="30"/>
      <c r="S105" s="30"/>
      <c r="T105" s="30"/>
      <c r="U105" s="53"/>
      <c r="V105" s="55"/>
      <c r="W105" s="53"/>
      <c r="AG105" s="86"/>
      <c r="AH105" s="87"/>
      <c r="AI105"/>
      <c r="AJ105"/>
      <c r="AK105"/>
      <c r="AL105"/>
      <c r="AM105"/>
      <c r="AN105"/>
      <c r="AO105"/>
      <c r="AP105"/>
      <c r="AQ105"/>
      <c r="AR105"/>
    </row>
    <row r="106" spans="13:44" ht="14.25" customHeight="1">
      <c r="M106" s="29"/>
      <c r="N106" s="111"/>
      <c r="O106" s="30"/>
      <c r="P106" s="30"/>
      <c r="Q106" s="30"/>
      <c r="R106" s="30"/>
      <c r="S106" s="30"/>
      <c r="T106" s="30"/>
      <c r="U106" s="53"/>
      <c r="V106" s="55"/>
      <c r="W106" s="53"/>
      <c r="AG106" s="86"/>
      <c r="AH106" s="87"/>
      <c r="AI106"/>
      <c r="AJ106"/>
      <c r="AK106"/>
      <c r="AL106"/>
      <c r="AM106"/>
      <c r="AN106"/>
      <c r="AO106"/>
      <c r="AP106"/>
      <c r="AQ106"/>
      <c r="AR106"/>
    </row>
    <row r="107" spans="13:44" ht="14.25" customHeight="1">
      <c r="M107" s="29"/>
      <c r="N107" s="111"/>
      <c r="O107" s="30"/>
      <c r="P107" s="30"/>
      <c r="Q107" s="30"/>
      <c r="R107" s="30"/>
      <c r="S107" s="30"/>
      <c r="T107" s="30"/>
      <c r="U107" s="53"/>
      <c r="V107" s="55"/>
      <c r="W107" s="53"/>
      <c r="AG107" s="86"/>
      <c r="AH107" s="87"/>
      <c r="AI107"/>
      <c r="AJ107"/>
      <c r="AK107"/>
      <c r="AL107"/>
      <c r="AM107"/>
      <c r="AN107"/>
      <c r="AO107"/>
      <c r="AP107"/>
      <c r="AQ107"/>
      <c r="AR107"/>
    </row>
    <row r="108" spans="13:44" ht="14.25" customHeight="1">
      <c r="M108" s="29"/>
      <c r="N108" s="111"/>
      <c r="O108" s="30"/>
      <c r="P108" s="30"/>
      <c r="Q108" s="30"/>
      <c r="R108" s="30"/>
      <c r="S108" s="30"/>
      <c r="T108" s="30"/>
      <c r="U108" s="53"/>
      <c r="V108" s="55"/>
      <c r="W108" s="53"/>
      <c r="AG108" s="86"/>
      <c r="AH108" s="87"/>
      <c r="AI108"/>
      <c r="AJ108"/>
      <c r="AK108"/>
      <c r="AL108"/>
      <c r="AM108"/>
      <c r="AN108"/>
      <c r="AO108"/>
      <c r="AP108"/>
      <c r="AQ108"/>
      <c r="AR108"/>
    </row>
    <row r="109" spans="13:44" ht="14.25" customHeight="1">
      <c r="M109" s="29"/>
      <c r="N109" s="111"/>
      <c r="O109" s="30"/>
      <c r="P109" s="30"/>
      <c r="Q109" s="30"/>
      <c r="R109" s="30"/>
      <c r="S109" s="30"/>
      <c r="T109" s="30"/>
      <c r="U109" s="53"/>
      <c r="V109" s="55"/>
      <c r="W109" s="53"/>
      <c r="AG109" s="86"/>
      <c r="AH109" s="87"/>
      <c r="AI109"/>
      <c r="AJ109"/>
      <c r="AK109"/>
      <c r="AL109"/>
      <c r="AM109"/>
      <c r="AN109"/>
      <c r="AO109"/>
      <c r="AP109"/>
      <c r="AQ109"/>
      <c r="AR109"/>
    </row>
    <row r="110" spans="13:44" ht="14.25" customHeight="1">
      <c r="M110" s="29"/>
      <c r="N110" s="111"/>
      <c r="O110" s="30"/>
      <c r="P110" s="30"/>
      <c r="Q110" s="30"/>
      <c r="R110" s="30"/>
      <c r="S110" s="30"/>
      <c r="T110" s="30"/>
      <c r="U110" s="53"/>
      <c r="V110" s="55"/>
      <c r="W110" s="53"/>
      <c r="AG110" s="86"/>
      <c r="AH110" s="87"/>
      <c r="AI110"/>
      <c r="AJ110"/>
      <c r="AK110"/>
      <c r="AL110"/>
      <c r="AM110"/>
      <c r="AN110"/>
      <c r="AO110"/>
      <c r="AP110"/>
      <c r="AQ110"/>
      <c r="AR110"/>
    </row>
    <row r="111" spans="13:44" ht="14.25" customHeight="1">
      <c r="M111" s="29"/>
      <c r="N111" s="111"/>
      <c r="O111" s="30"/>
      <c r="P111" s="30"/>
      <c r="Q111" s="30"/>
      <c r="R111" s="30"/>
      <c r="S111" s="30"/>
      <c r="T111" s="30"/>
      <c r="U111" s="53"/>
      <c r="V111" s="55"/>
      <c r="W111" s="53"/>
      <c r="AG111" s="86"/>
      <c r="AH111" s="87"/>
      <c r="AI111"/>
      <c r="AJ111"/>
      <c r="AK111"/>
      <c r="AL111"/>
      <c r="AM111"/>
      <c r="AN111"/>
      <c r="AO111"/>
      <c r="AP111"/>
      <c r="AQ111"/>
      <c r="AR111"/>
    </row>
    <row r="112" spans="13:44" ht="14.25" customHeight="1">
      <c r="M112" s="29"/>
      <c r="N112" s="111"/>
      <c r="O112" s="30"/>
      <c r="P112" s="30"/>
      <c r="Q112" s="30"/>
      <c r="R112" s="30"/>
      <c r="S112" s="30"/>
      <c r="T112" s="30"/>
      <c r="U112" s="53"/>
      <c r="V112" s="55"/>
      <c r="W112" s="53"/>
      <c r="AG112" s="86"/>
      <c r="AH112" s="87"/>
      <c r="AI112"/>
      <c r="AJ112"/>
      <c r="AK112"/>
      <c r="AL112"/>
      <c r="AM112"/>
      <c r="AN112"/>
      <c r="AO112"/>
      <c r="AP112"/>
      <c r="AQ112"/>
      <c r="AR112"/>
    </row>
    <row r="113" spans="13:44" ht="14.25" customHeight="1">
      <c r="M113" s="29"/>
      <c r="N113" s="111"/>
      <c r="O113" s="30"/>
      <c r="P113" s="30"/>
      <c r="Q113" s="30"/>
      <c r="R113" s="30"/>
      <c r="S113" s="30"/>
      <c r="T113" s="30"/>
      <c r="U113" s="53"/>
      <c r="V113" s="55"/>
      <c r="W113" s="53"/>
      <c r="AG113" s="86"/>
      <c r="AH113" s="87"/>
      <c r="AI113"/>
      <c r="AJ113"/>
      <c r="AK113"/>
      <c r="AL113"/>
      <c r="AM113"/>
      <c r="AN113"/>
      <c r="AO113"/>
      <c r="AP113"/>
      <c r="AQ113"/>
      <c r="AR113"/>
    </row>
    <row r="114" spans="13:44" ht="14.25" customHeight="1">
      <c r="M114" s="29"/>
      <c r="N114" s="111"/>
      <c r="O114" s="30"/>
      <c r="P114" s="30"/>
      <c r="Q114" s="30"/>
      <c r="R114" s="30"/>
      <c r="S114" s="30"/>
      <c r="T114" s="30"/>
      <c r="U114" s="53"/>
      <c r="V114" s="55"/>
      <c r="W114" s="53"/>
      <c r="AG114" s="86"/>
      <c r="AH114" s="87"/>
      <c r="AI114"/>
      <c r="AJ114"/>
      <c r="AK114"/>
      <c r="AL114"/>
      <c r="AM114"/>
      <c r="AN114"/>
      <c r="AO114"/>
      <c r="AP114"/>
      <c r="AQ114"/>
      <c r="AR114"/>
    </row>
    <row r="115" spans="13:44" ht="14.25" customHeight="1">
      <c r="M115" s="29"/>
      <c r="N115" s="111"/>
      <c r="O115" s="30"/>
      <c r="P115" s="30"/>
      <c r="Q115" s="30"/>
      <c r="R115" s="30"/>
      <c r="S115" s="30"/>
      <c r="T115" s="30"/>
      <c r="U115" s="53"/>
      <c r="V115" s="55"/>
      <c r="W115" s="53"/>
      <c r="AG115" s="86"/>
      <c r="AH115" s="87"/>
      <c r="AI115"/>
      <c r="AJ115"/>
      <c r="AK115"/>
      <c r="AL115"/>
      <c r="AM115"/>
      <c r="AN115"/>
      <c r="AO115"/>
      <c r="AP115"/>
      <c r="AQ115"/>
      <c r="AR115"/>
    </row>
    <row r="116" spans="13:44" ht="14.25" customHeight="1">
      <c r="M116" s="29"/>
      <c r="N116" s="111"/>
      <c r="O116" s="30"/>
      <c r="P116" s="30"/>
      <c r="Q116" s="30"/>
      <c r="R116" s="30"/>
      <c r="S116" s="30"/>
      <c r="T116" s="30"/>
      <c r="U116" s="53"/>
      <c r="V116" s="55"/>
      <c r="W116" s="53"/>
      <c r="AG116" s="86"/>
      <c r="AH116" s="87"/>
      <c r="AI116"/>
      <c r="AJ116"/>
      <c r="AK116"/>
      <c r="AL116"/>
      <c r="AM116"/>
      <c r="AN116"/>
      <c r="AO116"/>
      <c r="AP116"/>
      <c r="AQ116"/>
      <c r="AR116"/>
    </row>
    <row r="117" spans="13:44" ht="14.25" customHeight="1">
      <c r="M117" s="29"/>
      <c r="N117" s="111"/>
      <c r="O117" s="30"/>
      <c r="P117" s="30"/>
      <c r="Q117" s="30"/>
      <c r="R117" s="30"/>
      <c r="S117" s="30"/>
      <c r="T117" s="30"/>
      <c r="U117" s="53"/>
      <c r="V117" s="55"/>
      <c r="W117" s="53"/>
      <c r="AG117" s="86"/>
      <c r="AH117" s="87"/>
      <c r="AI117"/>
      <c r="AJ117"/>
      <c r="AK117"/>
      <c r="AL117"/>
      <c r="AM117"/>
      <c r="AN117"/>
      <c r="AO117"/>
      <c r="AP117"/>
      <c r="AQ117"/>
      <c r="AR117"/>
    </row>
    <row r="118" spans="13:44" ht="14.25" customHeight="1">
      <c r="M118" s="29"/>
      <c r="N118" s="111"/>
      <c r="O118" s="30"/>
      <c r="P118" s="30"/>
      <c r="Q118" s="30"/>
      <c r="R118" s="30"/>
      <c r="S118" s="30"/>
      <c r="T118" s="30"/>
      <c r="U118" s="53"/>
      <c r="V118" s="55"/>
      <c r="W118" s="53"/>
      <c r="AG118" s="86"/>
      <c r="AH118" s="87"/>
      <c r="AI118"/>
      <c r="AJ118"/>
      <c r="AK118"/>
      <c r="AL118"/>
      <c r="AM118"/>
      <c r="AN118"/>
      <c r="AO118"/>
      <c r="AP118"/>
      <c r="AQ118"/>
      <c r="AR118"/>
    </row>
    <row r="119" spans="13:44" ht="14.25" customHeight="1">
      <c r="M119" s="29"/>
      <c r="N119" s="111"/>
      <c r="O119" s="30"/>
      <c r="P119" s="30"/>
      <c r="Q119" s="30"/>
      <c r="R119" s="30"/>
      <c r="S119" s="30"/>
      <c r="T119" s="30"/>
      <c r="U119" s="53"/>
      <c r="V119" s="55"/>
      <c r="W119" s="53"/>
      <c r="AG119" s="86"/>
      <c r="AH119" s="87"/>
      <c r="AI119"/>
      <c r="AJ119"/>
      <c r="AK119"/>
      <c r="AL119"/>
      <c r="AM119"/>
      <c r="AN119"/>
      <c r="AO119"/>
      <c r="AP119"/>
      <c r="AQ119"/>
      <c r="AR119"/>
    </row>
    <row r="120" spans="13:44" ht="14.25" customHeight="1">
      <c r="M120" s="29"/>
      <c r="N120" s="111"/>
      <c r="O120" s="30"/>
      <c r="P120" s="30"/>
      <c r="Q120" s="30"/>
      <c r="R120" s="30"/>
      <c r="S120" s="30"/>
      <c r="T120" s="30"/>
      <c r="U120" s="53"/>
      <c r="V120" s="55"/>
      <c r="W120" s="53"/>
      <c r="AG120" s="86"/>
      <c r="AH120" s="87"/>
      <c r="AI120"/>
      <c r="AJ120"/>
      <c r="AK120"/>
      <c r="AL120"/>
      <c r="AM120"/>
      <c r="AN120"/>
      <c r="AO120"/>
      <c r="AP120"/>
      <c r="AQ120"/>
      <c r="AR120"/>
    </row>
    <row r="121" spans="13:44" ht="14.25" customHeight="1">
      <c r="M121" s="29"/>
      <c r="N121" s="111"/>
      <c r="O121" s="30"/>
      <c r="P121" s="30"/>
      <c r="Q121" s="30"/>
      <c r="R121" s="30"/>
      <c r="S121" s="30"/>
      <c r="T121" s="30"/>
      <c r="U121" s="53"/>
      <c r="V121" s="55"/>
      <c r="W121" s="53"/>
      <c r="AG121" s="86"/>
      <c r="AH121" s="87"/>
      <c r="AI121"/>
      <c r="AJ121"/>
      <c r="AK121"/>
      <c r="AL121"/>
      <c r="AM121"/>
      <c r="AN121"/>
      <c r="AO121"/>
      <c r="AP121"/>
      <c r="AQ121"/>
      <c r="AR121"/>
    </row>
    <row r="122" spans="13:44" ht="14.25" customHeight="1">
      <c r="M122" s="29"/>
      <c r="N122" s="111"/>
      <c r="O122" s="30"/>
      <c r="P122" s="30"/>
      <c r="Q122" s="30"/>
      <c r="R122" s="30"/>
      <c r="S122" s="30"/>
      <c r="T122" s="30"/>
      <c r="U122" s="53"/>
      <c r="V122" s="55"/>
      <c r="W122" s="53"/>
      <c r="AG122" s="86"/>
      <c r="AH122" s="87"/>
      <c r="AI122"/>
      <c r="AJ122"/>
      <c r="AK122"/>
      <c r="AL122"/>
      <c r="AM122"/>
      <c r="AN122"/>
      <c r="AO122"/>
      <c r="AP122"/>
      <c r="AQ122"/>
      <c r="AR122"/>
    </row>
    <row r="123" spans="13:44" ht="14.25" customHeight="1">
      <c r="M123" s="29"/>
      <c r="N123" s="111"/>
      <c r="O123" s="30"/>
      <c r="P123" s="30"/>
      <c r="Q123" s="30"/>
      <c r="R123" s="30"/>
      <c r="S123" s="30"/>
      <c r="T123" s="30"/>
      <c r="U123" s="53"/>
      <c r="V123" s="55"/>
      <c r="W123" s="53"/>
      <c r="AG123" s="86"/>
      <c r="AH123" s="87"/>
      <c r="AI123"/>
      <c r="AJ123"/>
      <c r="AK123"/>
      <c r="AL123"/>
      <c r="AM123"/>
      <c r="AN123"/>
      <c r="AO123"/>
      <c r="AP123"/>
      <c r="AQ123"/>
      <c r="AR123"/>
    </row>
    <row r="124" spans="13:44" ht="14.25" customHeight="1">
      <c r="M124" s="29"/>
      <c r="N124" s="111"/>
      <c r="O124" s="30"/>
      <c r="P124" s="30"/>
      <c r="Q124" s="30"/>
      <c r="R124" s="30"/>
      <c r="S124" s="30"/>
      <c r="T124" s="30"/>
      <c r="U124" s="53"/>
      <c r="V124" s="55"/>
      <c r="W124" s="53"/>
      <c r="AG124" s="86"/>
      <c r="AH124" s="87"/>
      <c r="AI124"/>
      <c r="AJ124"/>
      <c r="AK124"/>
      <c r="AL124"/>
      <c r="AM124"/>
      <c r="AN124"/>
      <c r="AO124"/>
      <c r="AP124"/>
      <c r="AQ124"/>
      <c r="AR124"/>
    </row>
    <row r="125" spans="13:44" ht="14.25" customHeight="1">
      <c r="M125" s="29"/>
      <c r="N125" s="111"/>
      <c r="O125" s="30"/>
      <c r="P125" s="30"/>
      <c r="Q125" s="30"/>
      <c r="R125" s="30"/>
      <c r="S125" s="30"/>
      <c r="T125" s="30"/>
      <c r="U125" s="53"/>
      <c r="V125" s="55"/>
      <c r="W125" s="53"/>
      <c r="AG125" s="86"/>
      <c r="AH125" s="87"/>
      <c r="AI125"/>
      <c r="AJ125"/>
      <c r="AK125"/>
      <c r="AL125"/>
      <c r="AM125"/>
      <c r="AN125"/>
      <c r="AO125"/>
      <c r="AP125"/>
      <c r="AQ125"/>
      <c r="AR125"/>
    </row>
    <row r="126" spans="13:44" ht="14.25" customHeight="1">
      <c r="M126" s="29"/>
      <c r="N126" s="111"/>
      <c r="O126" s="30"/>
      <c r="P126" s="30"/>
      <c r="Q126" s="30"/>
      <c r="R126" s="30"/>
      <c r="S126" s="30"/>
      <c r="T126" s="30"/>
      <c r="U126" s="53"/>
      <c r="V126" s="55"/>
      <c r="W126" s="53"/>
      <c r="AG126" s="86"/>
      <c r="AH126" s="87"/>
      <c r="AI126"/>
      <c r="AJ126"/>
      <c r="AK126"/>
      <c r="AL126"/>
      <c r="AM126"/>
      <c r="AN126"/>
      <c r="AO126"/>
      <c r="AP126"/>
      <c r="AQ126"/>
      <c r="AR126"/>
    </row>
    <row r="127" spans="13:44" ht="14.25" customHeight="1">
      <c r="M127" s="29"/>
      <c r="N127" s="111"/>
      <c r="O127" s="30"/>
      <c r="P127" s="30"/>
      <c r="Q127" s="30"/>
      <c r="R127" s="30"/>
      <c r="S127" s="30"/>
      <c r="T127" s="30"/>
      <c r="U127" s="53"/>
      <c r="V127" s="55"/>
      <c r="W127" s="53"/>
      <c r="AG127" s="86"/>
      <c r="AH127" s="87"/>
      <c r="AI127"/>
      <c r="AJ127"/>
      <c r="AK127"/>
      <c r="AL127"/>
      <c r="AM127"/>
      <c r="AN127"/>
      <c r="AO127"/>
      <c r="AP127"/>
      <c r="AQ127"/>
      <c r="AR127"/>
    </row>
    <row r="128" spans="13:44" ht="14.25" customHeight="1">
      <c r="M128" s="29"/>
      <c r="N128" s="111"/>
      <c r="O128" s="30"/>
      <c r="P128" s="30"/>
      <c r="Q128" s="30"/>
      <c r="R128" s="30"/>
      <c r="S128" s="30"/>
      <c r="T128" s="30"/>
      <c r="U128" s="53"/>
      <c r="V128" s="55"/>
      <c r="W128" s="53"/>
      <c r="AG128" s="86"/>
      <c r="AH128" s="87"/>
      <c r="AI128"/>
      <c r="AJ128"/>
      <c r="AK128"/>
      <c r="AL128"/>
      <c r="AM128"/>
      <c r="AN128"/>
      <c r="AO128"/>
      <c r="AP128"/>
      <c r="AQ128"/>
      <c r="AR128"/>
    </row>
    <row r="129" spans="13:44" ht="14.25" customHeight="1">
      <c r="M129" s="29"/>
      <c r="N129" s="111"/>
      <c r="O129" s="30"/>
      <c r="P129" s="30"/>
      <c r="Q129" s="30"/>
      <c r="R129" s="30"/>
      <c r="S129" s="30"/>
      <c r="T129" s="30"/>
      <c r="U129" s="53"/>
      <c r="V129" s="55"/>
      <c r="W129" s="53"/>
      <c r="AG129" s="86"/>
      <c r="AH129" s="87"/>
      <c r="AI129"/>
      <c r="AJ129"/>
      <c r="AK129"/>
      <c r="AL129"/>
      <c r="AM129"/>
      <c r="AN129"/>
      <c r="AO129"/>
      <c r="AP129"/>
      <c r="AQ129"/>
      <c r="AR129"/>
    </row>
    <row r="130" spans="13:44" ht="14.25" customHeight="1">
      <c r="M130" s="29"/>
      <c r="N130" s="111"/>
      <c r="O130" s="30"/>
      <c r="P130" s="30"/>
      <c r="Q130" s="30"/>
      <c r="R130" s="30"/>
      <c r="S130" s="30"/>
      <c r="T130" s="30"/>
      <c r="U130" s="53"/>
      <c r="V130" s="55"/>
      <c r="W130" s="53"/>
      <c r="AG130" s="86"/>
      <c r="AH130" s="87"/>
      <c r="AI130"/>
      <c r="AJ130"/>
      <c r="AK130"/>
      <c r="AL130"/>
      <c r="AM130"/>
      <c r="AN130"/>
      <c r="AO130"/>
      <c r="AP130"/>
      <c r="AQ130"/>
      <c r="AR130"/>
    </row>
    <row r="131" spans="13:44" ht="14.25" customHeight="1">
      <c r="M131" s="29"/>
      <c r="N131" s="111"/>
      <c r="O131" s="30"/>
      <c r="P131" s="30"/>
      <c r="Q131" s="30"/>
      <c r="R131" s="30"/>
      <c r="S131" s="30"/>
      <c r="T131" s="30"/>
      <c r="U131" s="53"/>
      <c r="V131" s="55"/>
      <c r="W131" s="53"/>
      <c r="AG131" s="86"/>
      <c r="AH131" s="87"/>
      <c r="AI131"/>
      <c r="AJ131"/>
      <c r="AK131"/>
      <c r="AL131"/>
      <c r="AM131"/>
      <c r="AN131"/>
      <c r="AO131"/>
      <c r="AP131"/>
      <c r="AQ131"/>
      <c r="AR131"/>
    </row>
    <row r="132" spans="13:44" ht="14.25" customHeight="1">
      <c r="M132" s="29"/>
      <c r="N132" s="111"/>
      <c r="O132" s="30"/>
      <c r="P132" s="30"/>
      <c r="Q132" s="30"/>
      <c r="R132" s="30"/>
      <c r="S132" s="30"/>
      <c r="T132" s="30"/>
      <c r="U132" s="53"/>
      <c r="V132" s="55"/>
      <c r="W132" s="53"/>
      <c r="AG132" s="86"/>
      <c r="AH132" s="87"/>
      <c r="AI132"/>
      <c r="AJ132"/>
      <c r="AK132"/>
      <c r="AL132"/>
      <c r="AM132"/>
      <c r="AN132"/>
      <c r="AO132"/>
      <c r="AP132"/>
      <c r="AQ132"/>
      <c r="AR132"/>
    </row>
    <row r="133" spans="13:44" ht="14.25" customHeight="1">
      <c r="M133" s="29"/>
      <c r="N133" s="111"/>
      <c r="O133" s="30"/>
      <c r="P133" s="30"/>
      <c r="Q133" s="30"/>
      <c r="R133" s="30"/>
      <c r="S133" s="30"/>
      <c r="T133" s="30"/>
      <c r="U133" s="53"/>
      <c r="V133" s="55"/>
      <c r="W133" s="53"/>
      <c r="AG133" s="86"/>
      <c r="AH133" s="87"/>
      <c r="AI133"/>
      <c r="AJ133"/>
      <c r="AK133"/>
      <c r="AL133"/>
      <c r="AM133"/>
      <c r="AN133"/>
      <c r="AO133"/>
      <c r="AP133"/>
      <c r="AQ133"/>
      <c r="AR133"/>
    </row>
    <row r="134" spans="13:44" ht="14.25" customHeight="1">
      <c r="M134" s="29"/>
      <c r="N134" s="111"/>
      <c r="O134" s="30"/>
      <c r="P134" s="30"/>
      <c r="Q134" s="30"/>
      <c r="R134" s="30"/>
      <c r="S134" s="30"/>
      <c r="T134" s="30"/>
      <c r="U134" s="53"/>
      <c r="V134" s="55"/>
      <c r="W134" s="53"/>
      <c r="AG134" s="86"/>
      <c r="AH134" s="87"/>
      <c r="AI134"/>
      <c r="AJ134"/>
      <c r="AK134"/>
      <c r="AL134"/>
      <c r="AM134"/>
      <c r="AN134"/>
      <c r="AO134"/>
      <c r="AP134"/>
      <c r="AQ134"/>
      <c r="AR134"/>
    </row>
    <row r="135" spans="13:44" ht="14.25" customHeight="1">
      <c r="M135" s="29"/>
      <c r="N135" s="111"/>
      <c r="O135" s="30"/>
      <c r="P135" s="30"/>
      <c r="Q135" s="30"/>
      <c r="R135" s="30"/>
      <c r="S135" s="30"/>
      <c r="T135" s="30"/>
      <c r="U135" s="53"/>
      <c r="V135" s="55"/>
      <c r="W135" s="53"/>
      <c r="AG135" s="86"/>
      <c r="AH135" s="87"/>
      <c r="AI135"/>
      <c r="AJ135"/>
      <c r="AK135"/>
      <c r="AL135"/>
      <c r="AM135"/>
      <c r="AN135"/>
      <c r="AO135"/>
      <c r="AP135"/>
      <c r="AQ135"/>
      <c r="AR135"/>
    </row>
    <row r="136" spans="13:44" ht="14.25" customHeight="1">
      <c r="M136" s="29"/>
      <c r="N136" s="111"/>
      <c r="O136" s="30"/>
      <c r="P136" s="30"/>
      <c r="Q136" s="30"/>
      <c r="R136" s="30"/>
      <c r="S136" s="30"/>
      <c r="T136" s="30"/>
      <c r="U136" s="53"/>
      <c r="V136" s="55"/>
      <c r="W136" s="53"/>
      <c r="AG136" s="86"/>
      <c r="AH136" s="87"/>
      <c r="AI136"/>
      <c r="AJ136"/>
      <c r="AK136"/>
      <c r="AL136"/>
      <c r="AM136"/>
      <c r="AN136"/>
      <c r="AO136"/>
      <c r="AP136"/>
      <c r="AQ136"/>
      <c r="AR136"/>
    </row>
    <row r="137" spans="13:44" ht="14.25" customHeight="1">
      <c r="M137" s="29"/>
      <c r="N137" s="111"/>
      <c r="O137" s="30"/>
      <c r="P137" s="30"/>
      <c r="Q137" s="30"/>
      <c r="R137" s="30"/>
      <c r="S137" s="30"/>
      <c r="T137" s="30"/>
      <c r="U137" s="53"/>
      <c r="V137" s="55"/>
      <c r="W137" s="53"/>
      <c r="AG137" s="86"/>
      <c r="AH137" s="87"/>
      <c r="AI137"/>
      <c r="AJ137"/>
      <c r="AK137"/>
      <c r="AL137"/>
      <c r="AM137"/>
      <c r="AN137"/>
      <c r="AO137"/>
      <c r="AP137"/>
      <c r="AQ137"/>
      <c r="AR137"/>
    </row>
    <row r="138" spans="13:44" ht="14.25" customHeight="1">
      <c r="M138" s="29"/>
      <c r="N138" s="111"/>
      <c r="O138" s="30"/>
      <c r="P138" s="30"/>
      <c r="Q138" s="30"/>
      <c r="R138" s="30"/>
      <c r="S138" s="30"/>
      <c r="T138" s="30"/>
      <c r="U138" s="53"/>
      <c r="V138" s="55"/>
      <c r="W138" s="53"/>
      <c r="AG138" s="86"/>
      <c r="AH138" s="87"/>
      <c r="AI138"/>
      <c r="AJ138"/>
      <c r="AK138"/>
      <c r="AL138"/>
      <c r="AM138"/>
      <c r="AN138"/>
      <c r="AO138"/>
      <c r="AP138"/>
      <c r="AQ138"/>
      <c r="AR138"/>
    </row>
    <row r="139" spans="13:44" ht="14.25" customHeight="1">
      <c r="M139" s="29"/>
      <c r="N139" s="111"/>
      <c r="O139" s="30"/>
      <c r="P139" s="30"/>
      <c r="Q139" s="30"/>
      <c r="R139" s="30"/>
      <c r="S139" s="30"/>
      <c r="T139" s="30"/>
      <c r="U139" s="53"/>
      <c r="V139" s="55"/>
      <c r="W139" s="53"/>
      <c r="AG139" s="86"/>
      <c r="AH139" s="87"/>
      <c r="AI139"/>
      <c r="AJ139"/>
      <c r="AK139"/>
      <c r="AL139"/>
      <c r="AM139"/>
      <c r="AN139"/>
      <c r="AO139"/>
      <c r="AP139"/>
      <c r="AQ139"/>
      <c r="AR139"/>
    </row>
    <row r="140" spans="13:44" ht="14.25" customHeight="1">
      <c r="M140" s="29"/>
      <c r="N140" s="111"/>
      <c r="O140" s="30"/>
      <c r="P140" s="30"/>
      <c r="Q140" s="30"/>
      <c r="R140" s="30"/>
      <c r="S140" s="30"/>
      <c r="T140" s="30"/>
      <c r="U140" s="53"/>
      <c r="V140" s="55"/>
      <c r="W140" s="53"/>
      <c r="AG140" s="86"/>
      <c r="AH140" s="87"/>
      <c r="AI140"/>
      <c r="AJ140"/>
      <c r="AK140"/>
      <c r="AL140"/>
      <c r="AM140"/>
      <c r="AN140"/>
      <c r="AO140"/>
      <c r="AP140"/>
      <c r="AQ140"/>
      <c r="AR140"/>
    </row>
    <row r="141" spans="13:44" ht="14.25" customHeight="1">
      <c r="M141" s="29"/>
      <c r="N141" s="111"/>
      <c r="O141" s="30"/>
      <c r="P141" s="30"/>
      <c r="Q141" s="30"/>
      <c r="R141" s="30"/>
      <c r="S141" s="30"/>
      <c r="T141" s="30"/>
      <c r="U141" s="53"/>
      <c r="V141" s="55"/>
      <c r="W141" s="53"/>
      <c r="AG141" s="86"/>
      <c r="AH141" s="87"/>
      <c r="AI141"/>
      <c r="AJ141"/>
      <c r="AK141"/>
      <c r="AL141"/>
      <c r="AM141"/>
      <c r="AN141"/>
      <c r="AO141"/>
      <c r="AP141"/>
      <c r="AQ141"/>
      <c r="AR141"/>
    </row>
    <row r="142" spans="13:44" ht="14.25" customHeight="1">
      <c r="M142" s="29"/>
      <c r="N142" s="111"/>
      <c r="O142" s="30"/>
      <c r="P142" s="30"/>
      <c r="Q142" s="30"/>
      <c r="R142" s="30"/>
      <c r="S142" s="30"/>
      <c r="T142" s="30"/>
      <c r="U142" s="53"/>
      <c r="V142" s="55"/>
      <c r="W142" s="53"/>
      <c r="AG142" s="86"/>
      <c r="AH142" s="87"/>
      <c r="AI142"/>
      <c r="AJ142"/>
      <c r="AK142"/>
      <c r="AL142"/>
      <c r="AM142"/>
      <c r="AN142"/>
      <c r="AO142"/>
      <c r="AP142"/>
      <c r="AQ142"/>
      <c r="AR142"/>
    </row>
    <row r="143" spans="13:44" ht="14.25" customHeight="1">
      <c r="M143" s="29"/>
      <c r="N143" s="111"/>
      <c r="O143" s="30"/>
      <c r="P143" s="30"/>
      <c r="Q143" s="30"/>
      <c r="R143" s="30"/>
      <c r="S143" s="30"/>
      <c r="T143" s="30"/>
      <c r="U143" s="53"/>
      <c r="V143" s="55"/>
      <c r="W143" s="53"/>
      <c r="AG143" s="86"/>
      <c r="AH143" s="87"/>
      <c r="AI143"/>
      <c r="AJ143"/>
      <c r="AK143"/>
      <c r="AL143"/>
      <c r="AM143"/>
      <c r="AN143"/>
      <c r="AO143"/>
      <c r="AP143"/>
      <c r="AQ143"/>
      <c r="AR143"/>
    </row>
    <row r="144" spans="13:44" ht="14.25" customHeight="1">
      <c r="M144" s="29"/>
      <c r="N144" s="111"/>
      <c r="O144" s="30"/>
      <c r="P144" s="30"/>
      <c r="Q144" s="30"/>
      <c r="R144" s="30"/>
      <c r="S144" s="30"/>
      <c r="T144" s="30"/>
      <c r="U144" s="53"/>
      <c r="V144" s="55"/>
      <c r="W144" s="53"/>
      <c r="AG144" s="86"/>
      <c r="AH144" s="87"/>
      <c r="AI144"/>
      <c r="AJ144"/>
      <c r="AK144"/>
      <c r="AL144"/>
      <c r="AM144"/>
      <c r="AN144"/>
      <c r="AO144"/>
      <c r="AP144"/>
      <c r="AQ144"/>
      <c r="AR144"/>
    </row>
    <row r="145" spans="13:44" ht="14.25" customHeight="1">
      <c r="M145" s="29"/>
      <c r="N145" s="111"/>
      <c r="O145" s="30"/>
      <c r="P145" s="30"/>
      <c r="Q145" s="30"/>
      <c r="R145" s="30"/>
      <c r="S145" s="30"/>
      <c r="T145" s="30"/>
      <c r="U145" s="53"/>
      <c r="V145" s="55"/>
      <c r="W145" s="53"/>
      <c r="AG145" s="86"/>
      <c r="AH145" s="87"/>
      <c r="AI145"/>
      <c r="AJ145"/>
      <c r="AK145"/>
      <c r="AL145"/>
      <c r="AM145"/>
      <c r="AN145"/>
      <c r="AO145"/>
      <c r="AP145"/>
      <c r="AQ145"/>
      <c r="AR145"/>
    </row>
    <row r="146" spans="13:44" ht="14.25" customHeight="1">
      <c r="M146" s="29"/>
      <c r="N146" s="111"/>
      <c r="O146" s="30"/>
      <c r="P146" s="30"/>
      <c r="Q146" s="30"/>
      <c r="R146" s="30"/>
      <c r="S146" s="30"/>
      <c r="T146" s="30"/>
      <c r="U146" s="53"/>
      <c r="V146" s="55"/>
      <c r="W146" s="53"/>
      <c r="AG146" s="86"/>
      <c r="AH146" s="87"/>
      <c r="AI146"/>
      <c r="AJ146"/>
      <c r="AK146"/>
      <c r="AL146"/>
      <c r="AM146"/>
      <c r="AN146"/>
      <c r="AO146"/>
      <c r="AP146"/>
      <c r="AQ146"/>
      <c r="AR146"/>
    </row>
    <row r="147" spans="13:44" ht="14.25" customHeight="1">
      <c r="M147" s="29"/>
      <c r="N147" s="111"/>
      <c r="O147" s="30"/>
      <c r="P147" s="30"/>
      <c r="Q147" s="30"/>
      <c r="R147" s="30"/>
      <c r="S147" s="30"/>
      <c r="T147" s="30"/>
      <c r="U147" s="53"/>
      <c r="V147" s="55"/>
      <c r="W147" s="53"/>
      <c r="AG147" s="86"/>
      <c r="AH147" s="87"/>
      <c r="AI147"/>
      <c r="AJ147"/>
      <c r="AK147"/>
      <c r="AL147"/>
      <c r="AM147"/>
      <c r="AN147"/>
      <c r="AO147"/>
      <c r="AP147"/>
      <c r="AQ147"/>
      <c r="AR147"/>
    </row>
    <row r="148" spans="13:44" ht="14.25" customHeight="1">
      <c r="M148" s="29"/>
      <c r="N148" s="111"/>
      <c r="O148" s="30"/>
      <c r="P148" s="30"/>
      <c r="Q148" s="30"/>
      <c r="R148" s="30"/>
      <c r="S148" s="30"/>
      <c r="T148" s="30"/>
      <c r="U148" s="53"/>
      <c r="V148" s="55"/>
      <c r="W148" s="53"/>
      <c r="AG148" s="86"/>
      <c r="AH148" s="87"/>
      <c r="AI148"/>
      <c r="AJ148"/>
      <c r="AK148"/>
      <c r="AL148"/>
      <c r="AM148"/>
      <c r="AN148"/>
      <c r="AO148"/>
      <c r="AP148"/>
      <c r="AQ148"/>
      <c r="AR148"/>
    </row>
    <row r="149" spans="13:44" ht="14.25" customHeight="1">
      <c r="M149" s="29"/>
      <c r="N149" s="111"/>
      <c r="O149" s="30"/>
      <c r="P149" s="30"/>
      <c r="Q149" s="30"/>
      <c r="R149" s="30"/>
      <c r="S149" s="30"/>
      <c r="T149" s="30"/>
      <c r="U149" s="53"/>
      <c r="V149" s="55"/>
      <c r="W149" s="53"/>
      <c r="AG149" s="86"/>
      <c r="AH149" s="87"/>
      <c r="AI149"/>
      <c r="AJ149"/>
      <c r="AK149"/>
      <c r="AL149"/>
      <c r="AM149"/>
      <c r="AN149"/>
      <c r="AO149"/>
      <c r="AP149"/>
      <c r="AQ149"/>
      <c r="AR149"/>
    </row>
    <row r="150" spans="13:44" ht="14.25" customHeight="1">
      <c r="M150" s="29"/>
      <c r="N150" s="111"/>
      <c r="O150" s="30"/>
      <c r="P150" s="30"/>
      <c r="Q150" s="30"/>
      <c r="R150" s="30"/>
      <c r="S150" s="30"/>
      <c r="T150" s="30"/>
      <c r="U150" s="53"/>
      <c r="V150" s="55"/>
      <c r="W150" s="53"/>
      <c r="AG150" s="86"/>
      <c r="AH150" s="87"/>
      <c r="AI150"/>
      <c r="AJ150"/>
      <c r="AK150"/>
      <c r="AL150"/>
      <c r="AM150"/>
      <c r="AN150"/>
      <c r="AO150"/>
      <c r="AP150"/>
      <c r="AQ150"/>
      <c r="AR150"/>
    </row>
    <row r="151" spans="13:44" ht="14.25" customHeight="1">
      <c r="M151" s="29"/>
      <c r="N151" s="111"/>
      <c r="O151" s="30"/>
      <c r="P151" s="30"/>
      <c r="Q151" s="30"/>
      <c r="R151" s="30"/>
      <c r="S151" s="30"/>
      <c r="T151" s="30"/>
      <c r="U151" s="53"/>
      <c r="V151" s="55"/>
      <c r="W151" s="53"/>
      <c r="AG151" s="86"/>
      <c r="AH151" s="87"/>
      <c r="AI151"/>
      <c r="AJ151"/>
      <c r="AK151"/>
      <c r="AL151"/>
      <c r="AM151"/>
      <c r="AN151"/>
      <c r="AO151"/>
      <c r="AP151"/>
      <c r="AQ151"/>
      <c r="AR151"/>
    </row>
    <row r="152" spans="13:44" ht="14.25" customHeight="1">
      <c r="M152" s="29"/>
      <c r="N152" s="111"/>
      <c r="O152" s="30"/>
      <c r="P152" s="30"/>
      <c r="Q152" s="30"/>
      <c r="R152" s="30"/>
      <c r="S152" s="30"/>
      <c r="T152" s="30"/>
      <c r="U152" s="53"/>
      <c r="V152" s="55"/>
      <c r="W152" s="53"/>
      <c r="AG152" s="86"/>
      <c r="AH152" s="87"/>
      <c r="AI152"/>
      <c r="AJ152"/>
      <c r="AK152"/>
      <c r="AL152"/>
      <c r="AM152"/>
      <c r="AN152"/>
      <c r="AO152"/>
      <c r="AP152"/>
      <c r="AQ152"/>
      <c r="AR152"/>
    </row>
    <row r="153" spans="13:44" ht="14.25" customHeight="1">
      <c r="M153" s="29"/>
      <c r="N153" s="111"/>
      <c r="O153" s="30"/>
      <c r="P153" s="30"/>
      <c r="Q153" s="30"/>
      <c r="R153" s="30"/>
      <c r="S153" s="30"/>
      <c r="T153" s="30"/>
      <c r="U153" s="53"/>
      <c r="V153" s="55"/>
      <c r="W153" s="53"/>
      <c r="AG153" s="86"/>
      <c r="AH153" s="87"/>
      <c r="AI153"/>
      <c r="AJ153"/>
      <c r="AK153"/>
      <c r="AL153"/>
      <c r="AM153"/>
      <c r="AN153"/>
      <c r="AO153"/>
      <c r="AP153"/>
      <c r="AQ153"/>
      <c r="AR153"/>
    </row>
    <row r="154" spans="13:44" ht="14.25" customHeight="1">
      <c r="M154" s="29"/>
      <c r="N154" s="111"/>
      <c r="O154" s="30"/>
      <c r="P154" s="30"/>
      <c r="Q154" s="30"/>
      <c r="R154" s="30"/>
      <c r="S154" s="30"/>
      <c r="T154" s="30"/>
      <c r="U154" s="53"/>
      <c r="V154" s="55"/>
      <c r="W154" s="53"/>
      <c r="AG154" s="86"/>
      <c r="AH154" s="87"/>
      <c r="AI154"/>
      <c r="AJ154"/>
      <c r="AK154"/>
      <c r="AL154"/>
      <c r="AM154"/>
      <c r="AN154"/>
      <c r="AO154"/>
      <c r="AP154"/>
      <c r="AQ154"/>
      <c r="AR154"/>
    </row>
    <row r="155" spans="13:44" ht="14.25" customHeight="1">
      <c r="M155" s="29"/>
      <c r="N155" s="111"/>
      <c r="O155" s="30"/>
      <c r="P155" s="30"/>
      <c r="Q155" s="30"/>
      <c r="R155" s="30"/>
      <c r="S155" s="30"/>
      <c r="T155" s="30"/>
      <c r="U155" s="53"/>
      <c r="V155" s="55"/>
      <c r="W155" s="53"/>
      <c r="AG155" s="86"/>
      <c r="AH155" s="87"/>
      <c r="AI155"/>
      <c r="AJ155"/>
      <c r="AK155"/>
      <c r="AL155"/>
      <c r="AM155"/>
      <c r="AN155"/>
      <c r="AO155"/>
      <c r="AP155"/>
      <c r="AQ155"/>
      <c r="AR155"/>
    </row>
    <row r="156" spans="13:44" ht="14.25" customHeight="1">
      <c r="M156" s="29"/>
      <c r="N156" s="111"/>
      <c r="O156" s="30"/>
      <c r="P156" s="30"/>
      <c r="Q156" s="30"/>
      <c r="R156" s="30"/>
      <c r="S156" s="30"/>
      <c r="T156" s="30"/>
      <c r="U156" s="53"/>
      <c r="V156" s="55"/>
      <c r="W156" s="53"/>
      <c r="AG156" s="86"/>
      <c r="AH156" s="87"/>
      <c r="AI156"/>
      <c r="AJ156"/>
      <c r="AK156"/>
      <c r="AL156"/>
      <c r="AM156"/>
      <c r="AN156"/>
      <c r="AO156"/>
      <c r="AP156"/>
      <c r="AQ156"/>
      <c r="AR156"/>
    </row>
    <row r="157" spans="13:44" ht="14.25" customHeight="1">
      <c r="M157" s="29"/>
      <c r="N157" s="111"/>
      <c r="O157" s="30"/>
      <c r="P157" s="30"/>
      <c r="Q157" s="30"/>
      <c r="R157" s="30"/>
      <c r="S157" s="30"/>
      <c r="T157" s="30"/>
      <c r="U157" s="53"/>
      <c r="V157" s="55"/>
      <c r="W157" s="53"/>
      <c r="AG157" s="86"/>
      <c r="AH157" s="87"/>
      <c r="AI157"/>
      <c r="AJ157"/>
      <c r="AK157"/>
      <c r="AL157"/>
      <c r="AM157"/>
      <c r="AN157"/>
      <c r="AO157"/>
      <c r="AP157"/>
      <c r="AQ157"/>
      <c r="AR157"/>
    </row>
    <row r="158" spans="13:44" ht="14.25" customHeight="1">
      <c r="M158" s="29"/>
      <c r="N158" s="111"/>
      <c r="O158" s="30"/>
      <c r="P158" s="30"/>
      <c r="Q158" s="30"/>
      <c r="R158" s="30"/>
      <c r="S158" s="30"/>
      <c r="T158" s="30"/>
      <c r="U158" s="53"/>
      <c r="V158" s="55"/>
      <c r="W158" s="53"/>
      <c r="AG158" s="86"/>
      <c r="AH158" s="87"/>
      <c r="AI158"/>
      <c r="AJ158"/>
      <c r="AK158"/>
      <c r="AL158"/>
      <c r="AM158"/>
      <c r="AN158"/>
      <c r="AO158"/>
      <c r="AP158"/>
      <c r="AQ158"/>
      <c r="AR158"/>
    </row>
    <row r="159" spans="13:44" ht="14.25" customHeight="1">
      <c r="M159" s="29"/>
      <c r="N159" s="111"/>
      <c r="O159" s="30"/>
      <c r="P159" s="30"/>
      <c r="Q159" s="30"/>
      <c r="R159" s="30"/>
      <c r="S159" s="30"/>
      <c r="T159" s="30"/>
      <c r="U159" s="53"/>
      <c r="V159" s="55"/>
      <c r="W159" s="53"/>
      <c r="AG159" s="86"/>
      <c r="AH159" s="87"/>
      <c r="AI159"/>
      <c r="AJ159"/>
      <c r="AK159"/>
      <c r="AL159"/>
      <c r="AM159"/>
      <c r="AN159"/>
      <c r="AO159"/>
      <c r="AP159"/>
      <c r="AQ159"/>
      <c r="AR159"/>
    </row>
    <row r="160" spans="13:44" ht="14.25" customHeight="1">
      <c r="M160" s="29"/>
      <c r="N160" s="111"/>
      <c r="O160" s="30"/>
      <c r="P160" s="30"/>
      <c r="Q160" s="30"/>
      <c r="R160" s="30"/>
      <c r="S160" s="30"/>
      <c r="T160" s="30"/>
      <c r="U160" s="53"/>
      <c r="V160" s="55"/>
      <c r="W160" s="53"/>
      <c r="AG160" s="86"/>
      <c r="AH160" s="87"/>
      <c r="AI160"/>
      <c r="AJ160"/>
      <c r="AK160"/>
      <c r="AL160"/>
      <c r="AM160"/>
      <c r="AN160"/>
      <c r="AO160"/>
      <c r="AP160"/>
      <c r="AQ160"/>
      <c r="AR160"/>
    </row>
    <row r="161" spans="13:44" ht="14.25" customHeight="1">
      <c r="M161" s="29"/>
      <c r="N161" s="111"/>
      <c r="O161" s="30"/>
      <c r="P161" s="30"/>
      <c r="Q161" s="30"/>
      <c r="R161" s="30"/>
      <c r="S161" s="30"/>
      <c r="T161" s="30"/>
      <c r="U161" s="53"/>
      <c r="V161" s="55"/>
      <c r="W161" s="53"/>
      <c r="AG161" s="86"/>
      <c r="AH161" s="87"/>
      <c r="AI161"/>
      <c r="AJ161"/>
      <c r="AK161"/>
      <c r="AL161"/>
      <c r="AM161"/>
      <c r="AN161"/>
      <c r="AO161"/>
      <c r="AP161"/>
      <c r="AQ161"/>
      <c r="AR161"/>
    </row>
    <row r="162" spans="13:44" ht="14.25" customHeight="1">
      <c r="M162" s="29"/>
      <c r="N162" s="111"/>
      <c r="O162" s="30"/>
      <c r="P162" s="30"/>
      <c r="Q162" s="30"/>
      <c r="R162" s="30"/>
      <c r="S162" s="30"/>
      <c r="T162" s="30"/>
      <c r="U162" s="53"/>
      <c r="V162" s="55"/>
      <c r="W162" s="53"/>
      <c r="AG162" s="86"/>
      <c r="AH162" s="87"/>
      <c r="AI162"/>
      <c r="AJ162"/>
      <c r="AK162"/>
      <c r="AL162"/>
      <c r="AM162"/>
      <c r="AN162"/>
      <c r="AO162"/>
      <c r="AP162"/>
      <c r="AQ162"/>
      <c r="AR162"/>
    </row>
    <row r="163" spans="13:44" ht="14.25" customHeight="1">
      <c r="M163" s="29"/>
      <c r="N163" s="111"/>
      <c r="O163" s="30"/>
      <c r="P163" s="30"/>
      <c r="Q163" s="30"/>
      <c r="R163" s="30"/>
      <c r="S163" s="30"/>
      <c r="T163" s="30"/>
      <c r="U163" s="53"/>
      <c r="V163" s="55"/>
      <c r="W163" s="53"/>
      <c r="AG163" s="86"/>
      <c r="AH163" s="87"/>
      <c r="AI163"/>
      <c r="AJ163"/>
      <c r="AK163"/>
      <c r="AL163"/>
      <c r="AM163"/>
      <c r="AN163"/>
      <c r="AO163"/>
      <c r="AP163"/>
      <c r="AQ163"/>
      <c r="AR163"/>
    </row>
    <row r="164" spans="13:44" ht="14.25" customHeight="1">
      <c r="M164" s="29"/>
      <c r="N164" s="111"/>
      <c r="O164" s="30"/>
      <c r="P164" s="30"/>
      <c r="Q164" s="30"/>
      <c r="R164" s="30"/>
      <c r="S164" s="30"/>
      <c r="T164" s="30"/>
      <c r="U164" s="53"/>
      <c r="V164" s="55"/>
      <c r="W164" s="53"/>
      <c r="AG164" s="86"/>
      <c r="AH164" s="87"/>
      <c r="AI164"/>
      <c r="AJ164"/>
      <c r="AK164"/>
      <c r="AL164"/>
      <c r="AM164"/>
      <c r="AN164"/>
      <c r="AO164"/>
      <c r="AP164"/>
      <c r="AQ164"/>
      <c r="AR164"/>
    </row>
    <row r="165" spans="13:44" ht="14.25" customHeight="1">
      <c r="M165" s="29"/>
      <c r="N165" s="111"/>
      <c r="O165" s="30"/>
      <c r="P165" s="30"/>
      <c r="Q165" s="30"/>
      <c r="R165" s="30"/>
      <c r="S165" s="30"/>
      <c r="T165" s="30"/>
      <c r="U165" s="53"/>
      <c r="V165" s="55"/>
      <c r="W165" s="53"/>
      <c r="AG165" s="86"/>
      <c r="AH165" s="87"/>
      <c r="AI165"/>
      <c r="AJ165"/>
      <c r="AK165"/>
      <c r="AL165"/>
      <c r="AM165"/>
      <c r="AN165"/>
      <c r="AO165"/>
      <c r="AP165"/>
      <c r="AQ165"/>
      <c r="AR165"/>
    </row>
    <row r="166" spans="13:44" ht="14.25" customHeight="1">
      <c r="M166" s="29"/>
      <c r="N166" s="111"/>
      <c r="O166" s="30"/>
      <c r="P166" s="30"/>
      <c r="Q166" s="30"/>
      <c r="R166" s="30"/>
      <c r="S166" s="30"/>
      <c r="T166" s="30"/>
      <c r="U166" s="53"/>
      <c r="V166" s="55"/>
      <c r="W166" s="53"/>
      <c r="AG166" s="86"/>
      <c r="AH166" s="87"/>
      <c r="AI166"/>
      <c r="AJ166"/>
      <c r="AK166"/>
      <c r="AL166"/>
      <c r="AM166"/>
      <c r="AN166"/>
      <c r="AO166"/>
      <c r="AP166"/>
      <c r="AQ166"/>
      <c r="AR166"/>
    </row>
    <row r="167" spans="13:44" ht="14.25" customHeight="1">
      <c r="M167" s="29"/>
      <c r="N167" s="111"/>
      <c r="O167" s="30"/>
      <c r="P167" s="30"/>
      <c r="Q167" s="30"/>
      <c r="R167" s="30"/>
      <c r="S167" s="30"/>
      <c r="T167" s="30"/>
      <c r="U167" s="53"/>
      <c r="V167" s="55"/>
      <c r="W167" s="53"/>
      <c r="AG167" s="86"/>
      <c r="AH167" s="87"/>
      <c r="AI167"/>
      <c r="AJ167"/>
      <c r="AK167"/>
      <c r="AL167"/>
      <c r="AM167"/>
      <c r="AN167"/>
      <c r="AO167"/>
      <c r="AP167"/>
      <c r="AQ167"/>
      <c r="AR167"/>
    </row>
    <row r="168" spans="13:44" ht="14.25" customHeight="1">
      <c r="M168" s="29"/>
      <c r="N168" s="111"/>
      <c r="O168" s="30"/>
      <c r="P168" s="30"/>
      <c r="Q168" s="30"/>
      <c r="R168" s="30"/>
      <c r="S168" s="30"/>
      <c r="T168" s="30"/>
      <c r="U168" s="53"/>
      <c r="V168" s="55"/>
      <c r="W168" s="53"/>
      <c r="AG168" s="86"/>
      <c r="AH168" s="87"/>
      <c r="AI168"/>
      <c r="AJ168"/>
      <c r="AK168"/>
      <c r="AL168"/>
      <c r="AM168"/>
      <c r="AN168"/>
      <c r="AO168"/>
      <c r="AP168"/>
      <c r="AQ168"/>
      <c r="AR168"/>
    </row>
    <row r="169" spans="13:44" ht="14.25" customHeight="1">
      <c r="M169" s="29"/>
      <c r="N169" s="111"/>
      <c r="O169" s="30"/>
      <c r="P169" s="30"/>
      <c r="Q169" s="30"/>
      <c r="R169" s="30"/>
      <c r="S169" s="30"/>
      <c r="T169" s="30"/>
      <c r="U169" s="53"/>
      <c r="V169" s="55"/>
      <c r="W169" s="53"/>
      <c r="AG169" s="86"/>
      <c r="AH169" s="87"/>
      <c r="AI169"/>
      <c r="AJ169"/>
      <c r="AK169"/>
      <c r="AL169"/>
      <c r="AM169"/>
      <c r="AN169"/>
      <c r="AO169"/>
      <c r="AP169"/>
      <c r="AQ169"/>
      <c r="AR169"/>
    </row>
    <row r="170" spans="13:44" ht="14.25" customHeight="1">
      <c r="M170" s="29"/>
      <c r="N170" s="111"/>
      <c r="O170" s="30"/>
      <c r="P170" s="30"/>
      <c r="Q170" s="30"/>
      <c r="R170" s="30"/>
      <c r="S170" s="30"/>
      <c r="T170" s="30"/>
      <c r="U170" s="53"/>
      <c r="V170" s="55"/>
      <c r="W170" s="53"/>
      <c r="AG170" s="86"/>
      <c r="AH170" s="87"/>
      <c r="AI170"/>
      <c r="AJ170"/>
      <c r="AK170"/>
      <c r="AL170"/>
      <c r="AM170"/>
      <c r="AN170"/>
      <c r="AO170"/>
      <c r="AP170"/>
      <c r="AQ170"/>
      <c r="AR170"/>
    </row>
    <row r="171" spans="13:44" ht="14.25" customHeight="1">
      <c r="M171" s="29"/>
      <c r="N171" s="111"/>
      <c r="O171" s="30"/>
      <c r="P171" s="30"/>
      <c r="Q171" s="30"/>
      <c r="R171" s="30"/>
      <c r="S171" s="30"/>
      <c r="T171" s="30"/>
      <c r="U171" s="53"/>
      <c r="V171" s="55"/>
      <c r="W171" s="53"/>
      <c r="AG171" s="86"/>
      <c r="AH171" s="87"/>
      <c r="AI171"/>
      <c r="AJ171"/>
      <c r="AK171"/>
      <c r="AL171"/>
      <c r="AM171"/>
      <c r="AN171"/>
      <c r="AO171"/>
      <c r="AP171"/>
      <c r="AQ171"/>
      <c r="AR171"/>
    </row>
    <row r="172" spans="13:44" ht="14.25" customHeight="1">
      <c r="M172" s="29"/>
      <c r="N172" s="111"/>
      <c r="O172" s="30"/>
      <c r="P172" s="30"/>
      <c r="Q172" s="30"/>
      <c r="R172" s="30"/>
      <c r="S172" s="30"/>
      <c r="T172" s="30"/>
      <c r="U172" s="53"/>
      <c r="V172" s="55"/>
      <c r="W172" s="53"/>
      <c r="AG172" s="86"/>
      <c r="AH172" s="87"/>
      <c r="AI172"/>
      <c r="AJ172"/>
      <c r="AK172"/>
      <c r="AL172"/>
      <c r="AM172"/>
      <c r="AN172"/>
      <c r="AO172"/>
      <c r="AP172"/>
      <c r="AQ172"/>
      <c r="AR172"/>
    </row>
    <row r="173" spans="13:44" ht="14.25" customHeight="1">
      <c r="M173" s="29"/>
      <c r="N173" s="111"/>
      <c r="O173" s="30"/>
      <c r="P173" s="30"/>
      <c r="Q173" s="30"/>
      <c r="R173" s="30"/>
      <c r="S173" s="30"/>
      <c r="T173" s="30"/>
      <c r="U173" s="53"/>
      <c r="V173" s="55"/>
      <c r="W173" s="53"/>
      <c r="AG173" s="86"/>
      <c r="AH173" s="87"/>
      <c r="AI173"/>
      <c r="AJ173"/>
      <c r="AK173"/>
      <c r="AL173"/>
      <c r="AM173"/>
      <c r="AN173"/>
      <c r="AO173"/>
      <c r="AP173"/>
      <c r="AQ173"/>
      <c r="AR173"/>
    </row>
    <row r="174" spans="13:44" ht="14.25" customHeight="1">
      <c r="M174" s="29"/>
      <c r="N174" s="111"/>
      <c r="O174" s="30"/>
      <c r="P174" s="30"/>
      <c r="Q174" s="30"/>
      <c r="R174" s="30"/>
      <c r="S174" s="30"/>
      <c r="T174" s="30"/>
      <c r="U174" s="53"/>
      <c r="V174" s="55"/>
      <c r="W174" s="53"/>
      <c r="AG174" s="86"/>
      <c r="AH174" s="87"/>
      <c r="AI174"/>
      <c r="AJ174"/>
      <c r="AK174"/>
      <c r="AL174"/>
      <c r="AM174"/>
      <c r="AN174"/>
      <c r="AO174"/>
      <c r="AP174"/>
      <c r="AQ174"/>
      <c r="AR174"/>
    </row>
    <row r="175" spans="13:44" ht="14.25" customHeight="1">
      <c r="M175" s="29"/>
      <c r="N175" s="111"/>
      <c r="O175" s="30"/>
      <c r="P175" s="30"/>
      <c r="Q175" s="30"/>
      <c r="R175" s="30"/>
      <c r="S175" s="30"/>
      <c r="T175" s="30"/>
      <c r="U175" s="53"/>
      <c r="V175" s="55"/>
      <c r="W175" s="53"/>
      <c r="AG175" s="86"/>
      <c r="AH175" s="87"/>
      <c r="AI175"/>
      <c r="AJ175"/>
      <c r="AK175"/>
      <c r="AL175"/>
      <c r="AM175"/>
      <c r="AN175"/>
      <c r="AO175"/>
      <c r="AP175"/>
      <c r="AQ175"/>
      <c r="AR175"/>
    </row>
    <row r="176" spans="13:44" ht="14.25" customHeight="1">
      <c r="M176" s="29"/>
      <c r="N176" s="111"/>
      <c r="O176" s="30"/>
      <c r="P176" s="30"/>
      <c r="Q176" s="30"/>
      <c r="R176" s="30"/>
      <c r="S176" s="30"/>
      <c r="T176" s="30"/>
      <c r="U176" s="53"/>
      <c r="V176" s="55"/>
      <c r="W176" s="53"/>
      <c r="AG176" s="86"/>
      <c r="AH176" s="87"/>
      <c r="AI176"/>
      <c r="AJ176"/>
      <c r="AK176"/>
      <c r="AL176"/>
      <c r="AM176"/>
      <c r="AN176"/>
      <c r="AO176"/>
      <c r="AP176"/>
      <c r="AQ176"/>
      <c r="AR176"/>
    </row>
    <row r="177" spans="13:44" ht="14.25" customHeight="1">
      <c r="M177" s="29"/>
      <c r="N177" s="111"/>
      <c r="O177" s="30"/>
      <c r="P177" s="30"/>
      <c r="Q177" s="30"/>
      <c r="R177" s="30"/>
      <c r="S177" s="30"/>
      <c r="T177" s="30"/>
      <c r="U177" s="53"/>
      <c r="V177" s="55"/>
      <c r="W177" s="53"/>
      <c r="AG177" s="86"/>
      <c r="AH177" s="87"/>
      <c r="AI177"/>
      <c r="AJ177"/>
      <c r="AK177"/>
      <c r="AL177"/>
      <c r="AM177"/>
      <c r="AN177"/>
      <c r="AO177"/>
      <c r="AP177"/>
      <c r="AQ177"/>
      <c r="AR177"/>
    </row>
    <row r="178" spans="13:44" ht="14.25" customHeight="1">
      <c r="M178" s="29"/>
      <c r="N178" s="111"/>
      <c r="O178" s="30"/>
      <c r="P178" s="30"/>
      <c r="Q178" s="30"/>
      <c r="R178" s="30"/>
      <c r="S178" s="30"/>
      <c r="T178" s="30"/>
      <c r="U178" s="53"/>
      <c r="V178" s="55"/>
      <c r="W178" s="53"/>
      <c r="AG178" s="86"/>
      <c r="AH178" s="87"/>
      <c r="AI178"/>
      <c r="AJ178"/>
      <c r="AK178"/>
      <c r="AL178"/>
      <c r="AM178"/>
      <c r="AN178"/>
      <c r="AO178"/>
      <c r="AP178"/>
      <c r="AQ178"/>
      <c r="AR178"/>
    </row>
    <row r="179" spans="13:44" ht="14.25" customHeight="1">
      <c r="M179" s="29"/>
      <c r="N179" s="111"/>
      <c r="O179" s="30"/>
      <c r="P179" s="30"/>
      <c r="Q179" s="30"/>
      <c r="R179" s="30"/>
      <c r="S179" s="30"/>
      <c r="T179" s="30"/>
      <c r="U179" s="53"/>
      <c r="V179" s="55"/>
      <c r="W179" s="53"/>
      <c r="AG179" s="86"/>
      <c r="AH179" s="87"/>
      <c r="AI179"/>
      <c r="AJ179"/>
      <c r="AK179"/>
      <c r="AL179"/>
      <c r="AM179"/>
      <c r="AN179"/>
      <c r="AO179"/>
      <c r="AP179"/>
      <c r="AQ179"/>
      <c r="AR179"/>
    </row>
    <row r="180" spans="13:44" ht="14.25" customHeight="1">
      <c r="M180" s="29"/>
      <c r="N180" s="111"/>
      <c r="O180" s="30"/>
      <c r="P180" s="30"/>
      <c r="Q180" s="30"/>
      <c r="R180" s="30"/>
      <c r="S180" s="30"/>
      <c r="T180" s="30"/>
      <c r="U180" s="53"/>
      <c r="V180" s="55"/>
      <c r="W180" s="53"/>
      <c r="AG180" s="86"/>
      <c r="AH180" s="87"/>
      <c r="AI180"/>
      <c r="AJ180"/>
      <c r="AK180"/>
      <c r="AL180"/>
      <c r="AM180"/>
      <c r="AN180"/>
      <c r="AO180"/>
      <c r="AP180"/>
      <c r="AQ180"/>
      <c r="AR180"/>
    </row>
    <row r="181" spans="13:44" ht="14.25" customHeight="1">
      <c r="M181" s="29"/>
      <c r="N181" s="111"/>
      <c r="O181" s="30"/>
      <c r="P181" s="30"/>
      <c r="Q181" s="30"/>
      <c r="R181" s="30"/>
      <c r="S181" s="30"/>
      <c r="T181" s="30"/>
      <c r="U181" s="53"/>
      <c r="V181" s="55"/>
      <c r="W181" s="53"/>
      <c r="AG181" s="86"/>
      <c r="AH181" s="87"/>
      <c r="AI181"/>
      <c r="AJ181"/>
      <c r="AK181"/>
      <c r="AL181"/>
      <c r="AM181"/>
      <c r="AN181"/>
      <c r="AO181"/>
      <c r="AP181"/>
      <c r="AQ181"/>
      <c r="AR181"/>
    </row>
    <row r="182" spans="13:44" ht="14.25" customHeight="1">
      <c r="M182" s="29"/>
      <c r="N182" s="111"/>
      <c r="O182" s="30"/>
      <c r="P182" s="30"/>
      <c r="Q182" s="30"/>
      <c r="R182" s="30"/>
      <c r="S182" s="30"/>
      <c r="T182" s="30"/>
      <c r="U182" s="53"/>
      <c r="V182" s="55"/>
      <c r="W182" s="53"/>
      <c r="AG182" s="86"/>
      <c r="AH182" s="87"/>
      <c r="AI182"/>
      <c r="AJ182"/>
      <c r="AK182"/>
      <c r="AL182"/>
      <c r="AM182"/>
      <c r="AN182"/>
      <c r="AO182"/>
      <c r="AP182"/>
      <c r="AQ182"/>
      <c r="AR182"/>
    </row>
    <row r="183" spans="13:44" ht="14.25" customHeight="1">
      <c r="M183" s="29"/>
      <c r="N183" s="111"/>
      <c r="O183" s="30"/>
      <c r="P183" s="30"/>
      <c r="Q183" s="30"/>
      <c r="R183" s="30"/>
      <c r="S183" s="30"/>
      <c r="T183" s="30"/>
      <c r="U183" s="53"/>
      <c r="V183" s="55"/>
      <c r="W183" s="53"/>
      <c r="AG183" s="86"/>
      <c r="AH183" s="87"/>
      <c r="AI183"/>
      <c r="AJ183"/>
      <c r="AK183"/>
      <c r="AL183"/>
      <c r="AM183"/>
      <c r="AN183"/>
      <c r="AO183"/>
      <c r="AP183"/>
      <c r="AQ183"/>
      <c r="AR183"/>
    </row>
    <row r="184" spans="13:44" ht="14.25" customHeight="1">
      <c r="M184" s="29"/>
      <c r="N184" s="111"/>
      <c r="O184" s="30"/>
      <c r="P184" s="30"/>
      <c r="Q184" s="30"/>
      <c r="R184" s="30"/>
      <c r="S184" s="30"/>
      <c r="T184" s="30"/>
      <c r="U184" s="53"/>
      <c r="V184" s="55"/>
      <c r="W184" s="53"/>
      <c r="AG184" s="86"/>
      <c r="AH184" s="87"/>
      <c r="AI184"/>
      <c r="AJ184"/>
      <c r="AK184"/>
      <c r="AL184"/>
      <c r="AM184"/>
      <c r="AN184"/>
      <c r="AO184"/>
      <c r="AP184"/>
      <c r="AQ184"/>
      <c r="AR184"/>
    </row>
    <row r="185" spans="13:44" ht="14.25" customHeight="1">
      <c r="M185" s="29"/>
      <c r="N185" s="111"/>
      <c r="O185" s="30"/>
      <c r="P185" s="30"/>
      <c r="Q185" s="30"/>
      <c r="R185" s="30"/>
      <c r="S185" s="30"/>
      <c r="T185" s="30"/>
      <c r="U185" s="53"/>
      <c r="V185" s="55"/>
      <c r="W185" s="53"/>
      <c r="AG185" s="86"/>
      <c r="AH185" s="87"/>
      <c r="AI185"/>
      <c r="AJ185"/>
      <c r="AK185"/>
      <c r="AL185"/>
      <c r="AM185"/>
      <c r="AN185"/>
      <c r="AO185"/>
      <c r="AP185"/>
      <c r="AQ185"/>
      <c r="AR185"/>
    </row>
    <row r="186" spans="13:44" ht="14.25" customHeight="1">
      <c r="M186" s="29"/>
      <c r="N186" s="111"/>
      <c r="O186" s="30"/>
      <c r="P186" s="30"/>
      <c r="Q186" s="30"/>
      <c r="R186" s="30"/>
      <c r="S186" s="30"/>
      <c r="T186" s="30"/>
      <c r="U186" s="53"/>
      <c r="V186" s="55"/>
      <c r="W186" s="53"/>
      <c r="AG186" s="86"/>
      <c r="AH186" s="87"/>
      <c r="AI186"/>
      <c r="AJ186"/>
      <c r="AK186"/>
      <c r="AL186"/>
      <c r="AM186"/>
      <c r="AN186"/>
      <c r="AO186"/>
      <c r="AP186"/>
      <c r="AQ186"/>
      <c r="AR186"/>
    </row>
    <row r="187" spans="13:44" ht="14.25" customHeight="1">
      <c r="M187" s="29"/>
      <c r="N187" s="111"/>
      <c r="O187" s="30"/>
      <c r="P187" s="30"/>
      <c r="Q187" s="30"/>
      <c r="R187" s="30"/>
      <c r="S187" s="30"/>
      <c r="T187" s="30"/>
      <c r="U187" s="53"/>
      <c r="V187" s="55"/>
      <c r="W187" s="53"/>
      <c r="AG187" s="86"/>
      <c r="AH187" s="87"/>
      <c r="AI187"/>
      <c r="AJ187"/>
      <c r="AK187"/>
      <c r="AL187"/>
      <c r="AM187"/>
      <c r="AN187"/>
      <c r="AO187"/>
      <c r="AP187"/>
      <c r="AQ187"/>
      <c r="AR187"/>
    </row>
    <row r="188" spans="13:44" ht="14.25" customHeight="1">
      <c r="M188" s="29"/>
      <c r="N188" s="111"/>
      <c r="O188" s="30"/>
      <c r="P188" s="30"/>
      <c r="Q188" s="30"/>
      <c r="R188" s="30"/>
      <c r="S188" s="30"/>
      <c r="T188" s="30"/>
      <c r="U188" s="53"/>
      <c r="V188" s="55"/>
      <c r="W188" s="53"/>
      <c r="AG188" s="86"/>
      <c r="AH188" s="87"/>
      <c r="AI188"/>
      <c r="AJ188"/>
      <c r="AK188"/>
      <c r="AL188"/>
      <c r="AM188"/>
      <c r="AN188"/>
      <c r="AO188"/>
      <c r="AP188"/>
      <c r="AQ188"/>
      <c r="AR188"/>
    </row>
    <row r="189" spans="13:44" ht="14.25" customHeight="1">
      <c r="M189" s="29"/>
      <c r="N189" s="111"/>
      <c r="O189" s="30"/>
      <c r="P189" s="30"/>
      <c r="Q189" s="30"/>
      <c r="R189" s="30"/>
      <c r="S189" s="30"/>
      <c r="T189" s="30"/>
      <c r="U189" s="53"/>
      <c r="V189" s="55"/>
      <c r="W189" s="53"/>
      <c r="AG189" s="86"/>
      <c r="AH189" s="87"/>
      <c r="AI189"/>
      <c r="AJ189"/>
      <c r="AK189"/>
      <c r="AL189"/>
      <c r="AM189"/>
      <c r="AN189"/>
      <c r="AO189"/>
      <c r="AP189"/>
      <c r="AQ189"/>
      <c r="AR189"/>
    </row>
    <row r="190" spans="13:44" ht="14.25" customHeight="1">
      <c r="M190" s="29"/>
      <c r="N190" s="111"/>
      <c r="O190" s="30"/>
      <c r="P190" s="30"/>
      <c r="Q190" s="30"/>
      <c r="R190" s="30"/>
      <c r="S190" s="30"/>
      <c r="T190" s="30"/>
      <c r="U190" s="53"/>
      <c r="V190" s="55"/>
      <c r="W190" s="53"/>
      <c r="AG190" s="86"/>
      <c r="AH190" s="87"/>
      <c r="AI190"/>
      <c r="AJ190"/>
      <c r="AK190"/>
      <c r="AL190"/>
      <c r="AM190"/>
      <c r="AN190"/>
      <c r="AO190"/>
      <c r="AP190"/>
      <c r="AQ190"/>
      <c r="AR190"/>
    </row>
    <row r="191" spans="13:44" ht="14.25" customHeight="1">
      <c r="M191" s="29"/>
      <c r="N191" s="111"/>
      <c r="O191" s="30"/>
      <c r="P191" s="30"/>
      <c r="Q191" s="30"/>
      <c r="R191" s="30"/>
      <c r="S191" s="30"/>
      <c r="T191" s="30"/>
      <c r="U191" s="53"/>
      <c r="V191" s="55"/>
      <c r="W191" s="53"/>
      <c r="AG191" s="86"/>
      <c r="AH191" s="87"/>
      <c r="AI191"/>
      <c r="AJ191"/>
      <c r="AK191"/>
      <c r="AL191"/>
      <c r="AM191"/>
      <c r="AN191"/>
      <c r="AO191"/>
      <c r="AP191"/>
      <c r="AQ191"/>
      <c r="AR191"/>
    </row>
    <row r="192" spans="13:44" ht="14.25" customHeight="1">
      <c r="M192" s="29"/>
      <c r="N192" s="111"/>
      <c r="O192" s="30"/>
      <c r="P192" s="30"/>
      <c r="Q192" s="30"/>
      <c r="R192" s="30"/>
      <c r="S192" s="30"/>
      <c r="T192" s="30"/>
      <c r="U192" s="53"/>
      <c r="V192" s="55"/>
      <c r="W192" s="53"/>
      <c r="AG192" s="86"/>
      <c r="AH192" s="87"/>
      <c r="AI192"/>
      <c r="AJ192"/>
      <c r="AK192"/>
      <c r="AL192"/>
      <c r="AM192"/>
      <c r="AN192"/>
      <c r="AO192"/>
      <c r="AP192"/>
      <c r="AQ192"/>
      <c r="AR192"/>
    </row>
    <row r="193" spans="13:44" ht="14.25" customHeight="1">
      <c r="M193" s="29"/>
      <c r="N193" s="111"/>
      <c r="O193" s="30"/>
      <c r="P193" s="30"/>
      <c r="Q193" s="30"/>
      <c r="R193" s="30"/>
      <c r="S193" s="30"/>
      <c r="T193" s="30"/>
      <c r="U193" s="53"/>
      <c r="V193" s="55"/>
      <c r="W193" s="53"/>
      <c r="AG193" s="86"/>
      <c r="AH193" s="87"/>
      <c r="AI193"/>
      <c r="AJ193"/>
      <c r="AK193"/>
      <c r="AL193"/>
      <c r="AM193"/>
      <c r="AN193"/>
      <c r="AO193"/>
      <c r="AP193"/>
      <c r="AQ193"/>
      <c r="AR193"/>
    </row>
    <row r="194" spans="13:44" ht="14.25" customHeight="1">
      <c r="M194" s="29"/>
      <c r="N194" s="111"/>
      <c r="O194" s="30"/>
      <c r="P194" s="30"/>
      <c r="Q194" s="30"/>
      <c r="R194" s="30"/>
      <c r="S194" s="30"/>
      <c r="T194" s="30"/>
      <c r="U194" s="53"/>
      <c r="V194" s="55"/>
      <c r="W194" s="53"/>
      <c r="AG194" s="86"/>
      <c r="AH194" s="87"/>
      <c r="AI194"/>
      <c r="AJ194"/>
      <c r="AK194"/>
      <c r="AL194"/>
      <c r="AM194"/>
      <c r="AN194"/>
      <c r="AO194"/>
      <c r="AP194"/>
      <c r="AQ194"/>
      <c r="AR194"/>
    </row>
    <row r="195" spans="13:44" ht="14.25" customHeight="1">
      <c r="M195" s="29"/>
      <c r="N195" s="111"/>
      <c r="O195" s="30"/>
      <c r="P195" s="30"/>
      <c r="Q195" s="30"/>
      <c r="R195" s="30"/>
      <c r="S195" s="30"/>
      <c r="T195" s="30"/>
      <c r="U195" s="53"/>
      <c r="V195" s="55"/>
      <c r="W195" s="53"/>
      <c r="AG195" s="86"/>
      <c r="AH195" s="87"/>
      <c r="AI195"/>
      <c r="AJ195"/>
      <c r="AK195"/>
      <c r="AL195"/>
      <c r="AM195"/>
      <c r="AN195"/>
      <c r="AO195"/>
      <c r="AP195"/>
      <c r="AQ195"/>
      <c r="AR195"/>
    </row>
    <row r="196" spans="13:44" ht="14.25" customHeight="1">
      <c r="M196" s="29"/>
      <c r="N196" s="111"/>
      <c r="O196" s="30"/>
      <c r="P196" s="30"/>
      <c r="Q196" s="30"/>
      <c r="R196" s="30"/>
      <c r="S196" s="30"/>
      <c r="T196" s="30"/>
      <c r="U196" s="53"/>
      <c r="V196" s="55"/>
      <c r="W196" s="53"/>
      <c r="AG196" s="86"/>
      <c r="AH196" s="87"/>
      <c r="AI196"/>
      <c r="AJ196"/>
      <c r="AK196"/>
      <c r="AL196"/>
      <c r="AM196"/>
      <c r="AN196"/>
      <c r="AO196"/>
      <c r="AP196"/>
      <c r="AQ196"/>
      <c r="AR196"/>
    </row>
    <row r="197" spans="13:44" ht="14.25" customHeight="1">
      <c r="M197" s="29"/>
      <c r="N197" s="111"/>
      <c r="O197" s="30"/>
      <c r="P197" s="30"/>
      <c r="Q197" s="30"/>
      <c r="R197" s="30"/>
      <c r="S197" s="30"/>
      <c r="T197" s="30"/>
      <c r="U197" s="53"/>
      <c r="V197" s="55"/>
      <c r="W197" s="53"/>
      <c r="AG197" s="86"/>
      <c r="AH197" s="87"/>
      <c r="AI197"/>
      <c r="AJ197"/>
      <c r="AK197"/>
      <c r="AL197"/>
      <c r="AM197"/>
      <c r="AN197"/>
      <c r="AO197"/>
      <c r="AP197"/>
      <c r="AQ197"/>
      <c r="AR197"/>
    </row>
    <row r="198" spans="13:44" ht="14.25" customHeight="1">
      <c r="M198" s="29"/>
      <c r="N198" s="111"/>
      <c r="O198" s="30"/>
      <c r="P198" s="30"/>
      <c r="Q198" s="30"/>
      <c r="R198" s="30"/>
      <c r="S198" s="30"/>
      <c r="T198" s="30"/>
      <c r="U198" s="53"/>
      <c r="V198" s="55"/>
      <c r="W198" s="53"/>
      <c r="AG198" s="86"/>
      <c r="AH198" s="87"/>
      <c r="AI198"/>
      <c r="AJ198"/>
      <c r="AK198"/>
      <c r="AL198"/>
      <c r="AM198"/>
      <c r="AN198"/>
      <c r="AO198"/>
      <c r="AP198"/>
      <c r="AQ198"/>
      <c r="AR198"/>
    </row>
    <row r="199" spans="13:44" ht="14.25" customHeight="1">
      <c r="M199" s="29"/>
      <c r="N199" s="111"/>
      <c r="O199" s="30"/>
      <c r="P199" s="30"/>
      <c r="Q199" s="30"/>
      <c r="R199" s="30"/>
      <c r="S199" s="30"/>
      <c r="T199" s="30"/>
      <c r="U199" s="53"/>
      <c r="V199" s="55"/>
      <c r="W199" s="53"/>
      <c r="AG199" s="86"/>
      <c r="AH199" s="87"/>
      <c r="AI199"/>
      <c r="AJ199"/>
      <c r="AK199"/>
      <c r="AL199"/>
      <c r="AM199"/>
      <c r="AN199"/>
      <c r="AO199"/>
      <c r="AP199"/>
      <c r="AQ199"/>
      <c r="AR199"/>
    </row>
    <row r="200" spans="13:44" ht="14.25" customHeight="1">
      <c r="M200" s="29"/>
      <c r="N200" s="111"/>
      <c r="O200" s="30"/>
      <c r="P200" s="30"/>
      <c r="Q200" s="30"/>
      <c r="R200" s="30"/>
      <c r="S200" s="30"/>
      <c r="T200" s="30"/>
      <c r="U200" s="53"/>
      <c r="V200" s="55"/>
      <c r="W200" s="53"/>
      <c r="AG200" s="86"/>
      <c r="AH200" s="87"/>
      <c r="AI200"/>
      <c r="AJ200"/>
      <c r="AK200"/>
      <c r="AL200"/>
      <c r="AM200"/>
      <c r="AN200"/>
      <c r="AO200"/>
      <c r="AP200"/>
      <c r="AQ200"/>
      <c r="AR200"/>
    </row>
    <row r="201" spans="13:44" ht="14.25" customHeight="1">
      <c r="M201" s="29"/>
      <c r="N201" s="111"/>
      <c r="O201" s="30"/>
      <c r="P201" s="30"/>
      <c r="Q201" s="30"/>
      <c r="R201" s="30"/>
      <c r="S201" s="30"/>
      <c r="T201" s="30"/>
      <c r="U201" s="53"/>
      <c r="V201" s="55"/>
      <c r="W201" s="53"/>
      <c r="AG201" s="86"/>
      <c r="AH201" s="87"/>
      <c r="AI201"/>
      <c r="AJ201"/>
      <c r="AK201"/>
      <c r="AL201"/>
      <c r="AM201"/>
      <c r="AN201"/>
      <c r="AO201"/>
      <c r="AP201"/>
      <c r="AQ201"/>
      <c r="AR201"/>
    </row>
    <row r="202" spans="13:44" ht="14.25" customHeight="1">
      <c r="M202" s="29"/>
      <c r="N202" s="111"/>
      <c r="O202" s="30"/>
      <c r="P202" s="30"/>
      <c r="Q202" s="30"/>
      <c r="R202" s="30"/>
      <c r="S202" s="30"/>
      <c r="T202" s="30"/>
      <c r="U202" s="53"/>
      <c r="V202" s="55"/>
      <c r="W202" s="53"/>
      <c r="AG202" s="86"/>
      <c r="AH202" s="87"/>
      <c r="AI202"/>
      <c r="AJ202"/>
      <c r="AK202"/>
      <c r="AL202"/>
      <c r="AM202"/>
      <c r="AN202"/>
      <c r="AO202"/>
      <c r="AP202"/>
      <c r="AQ202"/>
      <c r="AR202"/>
    </row>
    <row r="203" spans="13:44" ht="14.25" customHeight="1">
      <c r="M203" s="29"/>
      <c r="N203" s="111"/>
      <c r="O203" s="30"/>
      <c r="P203" s="30"/>
      <c r="Q203" s="30"/>
      <c r="R203" s="30"/>
      <c r="S203" s="30"/>
      <c r="T203" s="30"/>
      <c r="U203" s="53"/>
      <c r="V203" s="55"/>
      <c r="W203" s="53"/>
      <c r="AG203" s="86"/>
      <c r="AH203" s="87"/>
      <c r="AI203"/>
      <c r="AJ203"/>
      <c r="AK203"/>
      <c r="AL203"/>
      <c r="AM203"/>
      <c r="AN203"/>
      <c r="AO203"/>
      <c r="AP203"/>
      <c r="AQ203"/>
      <c r="AR203"/>
    </row>
    <row r="204" spans="13:44" ht="14.25" customHeight="1">
      <c r="M204" s="29"/>
      <c r="N204" s="111"/>
      <c r="O204" s="30"/>
      <c r="P204" s="30"/>
      <c r="Q204" s="30"/>
      <c r="R204" s="30"/>
      <c r="S204" s="30"/>
      <c r="T204" s="30"/>
      <c r="U204" s="53"/>
      <c r="V204" s="55"/>
      <c r="W204" s="53"/>
      <c r="AG204" s="86"/>
      <c r="AH204" s="87"/>
      <c r="AI204"/>
      <c r="AJ204"/>
      <c r="AK204"/>
      <c r="AL204"/>
      <c r="AM204"/>
      <c r="AN204"/>
      <c r="AO204"/>
      <c r="AP204"/>
      <c r="AQ204"/>
      <c r="AR204"/>
    </row>
    <row r="205" spans="13:44" ht="14.25" customHeight="1">
      <c r="M205" s="29"/>
      <c r="N205" s="111"/>
      <c r="O205" s="30"/>
      <c r="P205" s="30"/>
      <c r="Q205" s="30"/>
      <c r="R205" s="30"/>
      <c r="S205" s="30"/>
      <c r="T205" s="30"/>
      <c r="U205" s="53"/>
      <c r="V205" s="55"/>
      <c r="W205" s="53"/>
      <c r="AG205" s="86"/>
      <c r="AH205" s="87"/>
      <c r="AI205"/>
      <c r="AJ205"/>
      <c r="AK205"/>
      <c r="AL205"/>
      <c r="AM205"/>
      <c r="AN205"/>
      <c r="AO205"/>
      <c r="AP205"/>
      <c r="AQ205"/>
      <c r="AR205"/>
    </row>
    <row r="206" spans="13:44" ht="14.25" customHeight="1">
      <c r="M206" s="29"/>
      <c r="N206" s="111"/>
      <c r="O206" s="30"/>
      <c r="P206" s="30"/>
      <c r="Q206" s="30"/>
      <c r="R206" s="30"/>
      <c r="S206" s="30"/>
      <c r="T206" s="30"/>
      <c r="U206" s="53"/>
      <c r="V206" s="55"/>
      <c r="W206" s="53"/>
      <c r="AG206" s="86"/>
      <c r="AH206" s="87"/>
      <c r="AI206"/>
      <c r="AJ206"/>
      <c r="AK206"/>
      <c r="AL206"/>
      <c r="AM206"/>
      <c r="AN206"/>
      <c r="AO206"/>
      <c r="AP206"/>
      <c r="AQ206"/>
      <c r="AR206"/>
    </row>
    <row r="207" spans="13:44" ht="14.25" customHeight="1">
      <c r="M207" s="29"/>
      <c r="N207" s="111"/>
      <c r="O207" s="30"/>
      <c r="P207" s="30"/>
      <c r="Q207" s="30"/>
      <c r="R207" s="30"/>
      <c r="S207" s="30"/>
      <c r="T207" s="30"/>
      <c r="U207" s="53"/>
      <c r="V207" s="55"/>
      <c r="W207" s="53"/>
      <c r="AG207" s="86"/>
      <c r="AH207" s="87"/>
      <c r="AI207"/>
      <c r="AJ207"/>
      <c r="AK207"/>
      <c r="AL207"/>
      <c r="AM207"/>
      <c r="AN207"/>
      <c r="AO207"/>
      <c r="AP207"/>
      <c r="AQ207"/>
      <c r="AR207"/>
    </row>
    <row r="208" spans="13:44" ht="14.25" customHeight="1">
      <c r="M208" s="29"/>
      <c r="N208" s="111"/>
      <c r="O208" s="30"/>
      <c r="P208" s="30"/>
      <c r="Q208" s="30"/>
      <c r="R208" s="30"/>
      <c r="S208" s="30"/>
      <c r="T208" s="30"/>
      <c r="U208" s="53"/>
      <c r="V208" s="55"/>
      <c r="W208" s="53"/>
      <c r="AG208" s="86"/>
      <c r="AH208" s="87"/>
      <c r="AI208"/>
      <c r="AJ208"/>
      <c r="AK208"/>
      <c r="AL208"/>
      <c r="AM208"/>
      <c r="AN208"/>
      <c r="AO208"/>
      <c r="AP208"/>
      <c r="AQ208"/>
      <c r="AR208"/>
    </row>
    <row r="209" spans="13:44" ht="14.25" customHeight="1">
      <c r="M209" s="29"/>
      <c r="N209" s="111"/>
      <c r="O209" s="30"/>
      <c r="P209" s="30"/>
      <c r="Q209" s="30"/>
      <c r="R209" s="30"/>
      <c r="S209" s="30"/>
      <c r="T209" s="30"/>
      <c r="U209" s="53"/>
      <c r="V209" s="55"/>
      <c r="W209" s="53"/>
      <c r="AG209" s="86"/>
      <c r="AH209" s="87"/>
      <c r="AI209"/>
      <c r="AJ209"/>
      <c r="AK209"/>
      <c r="AL209"/>
      <c r="AM209"/>
      <c r="AN209"/>
      <c r="AO209"/>
      <c r="AP209"/>
      <c r="AQ209"/>
      <c r="AR209"/>
    </row>
    <row r="210" spans="13:44" ht="14.25" customHeight="1">
      <c r="M210" s="29"/>
      <c r="N210" s="111"/>
      <c r="O210" s="30"/>
      <c r="P210" s="30"/>
      <c r="Q210" s="30"/>
      <c r="R210" s="30"/>
      <c r="S210" s="30"/>
      <c r="T210" s="30"/>
      <c r="U210" s="53"/>
      <c r="V210" s="55"/>
      <c r="W210" s="53"/>
      <c r="AG210" s="86"/>
      <c r="AH210" s="87"/>
      <c r="AI210"/>
      <c r="AJ210"/>
      <c r="AK210"/>
      <c r="AL210"/>
      <c r="AM210"/>
      <c r="AN210"/>
      <c r="AO210"/>
      <c r="AP210"/>
      <c r="AQ210"/>
      <c r="AR210"/>
    </row>
    <row r="211" spans="13:44" ht="14.25" customHeight="1">
      <c r="M211" s="29"/>
      <c r="N211" s="111"/>
      <c r="O211" s="30"/>
      <c r="P211" s="30"/>
      <c r="Q211" s="30"/>
      <c r="R211" s="30"/>
      <c r="S211" s="30"/>
      <c r="T211" s="30"/>
      <c r="U211" s="53"/>
      <c r="V211" s="55"/>
      <c r="W211" s="53"/>
      <c r="AG211" s="86"/>
      <c r="AH211" s="87"/>
      <c r="AI211"/>
      <c r="AJ211"/>
      <c r="AK211"/>
      <c r="AL211"/>
      <c r="AM211"/>
      <c r="AN211"/>
      <c r="AO211"/>
      <c r="AP211"/>
      <c r="AQ211"/>
      <c r="AR211"/>
    </row>
    <row r="212" spans="13:44" ht="14.25" customHeight="1">
      <c r="M212" s="29"/>
      <c r="N212" s="111"/>
      <c r="O212" s="30"/>
      <c r="P212" s="30"/>
      <c r="Q212" s="30"/>
      <c r="R212" s="30"/>
      <c r="S212" s="30"/>
      <c r="T212" s="30"/>
      <c r="U212" s="53"/>
      <c r="V212" s="55"/>
      <c r="W212" s="53"/>
      <c r="AG212" s="86"/>
      <c r="AH212" s="87"/>
      <c r="AI212"/>
      <c r="AJ212"/>
      <c r="AK212"/>
      <c r="AL212"/>
      <c r="AM212"/>
      <c r="AN212"/>
      <c r="AO212"/>
      <c r="AP212"/>
      <c r="AQ212"/>
      <c r="AR212"/>
    </row>
    <row r="213" spans="13:44" ht="14.25" customHeight="1">
      <c r="M213" s="29"/>
      <c r="N213" s="111"/>
      <c r="O213" s="30"/>
      <c r="P213" s="30"/>
      <c r="Q213" s="30"/>
      <c r="R213" s="30"/>
      <c r="S213" s="30"/>
      <c r="T213" s="30"/>
      <c r="U213" s="53"/>
      <c r="V213" s="55"/>
      <c r="W213" s="53"/>
      <c r="AG213" s="86"/>
      <c r="AH213" s="87"/>
      <c r="AI213"/>
      <c r="AJ213"/>
      <c r="AK213"/>
      <c r="AL213"/>
      <c r="AM213"/>
      <c r="AN213"/>
      <c r="AO213"/>
      <c r="AP213"/>
      <c r="AQ213"/>
      <c r="AR213"/>
    </row>
    <row r="214" spans="13:44" ht="14.25" customHeight="1">
      <c r="M214" s="29"/>
      <c r="N214" s="111"/>
      <c r="O214" s="30"/>
      <c r="P214" s="30"/>
      <c r="Q214" s="30"/>
      <c r="R214" s="30"/>
      <c r="S214" s="30"/>
      <c r="T214" s="30"/>
      <c r="U214" s="53"/>
      <c r="V214" s="55"/>
      <c r="W214" s="53"/>
      <c r="AG214" s="86"/>
      <c r="AH214" s="87"/>
      <c r="AI214"/>
      <c r="AJ214"/>
      <c r="AK214"/>
      <c r="AL214"/>
      <c r="AM214"/>
      <c r="AN214"/>
      <c r="AO214"/>
      <c r="AP214"/>
      <c r="AQ214"/>
      <c r="AR214"/>
    </row>
    <row r="215" spans="13:44" ht="14.25" customHeight="1">
      <c r="M215" s="29"/>
      <c r="N215" s="111"/>
      <c r="O215" s="30"/>
      <c r="P215" s="30"/>
      <c r="Q215" s="30"/>
      <c r="R215" s="30"/>
      <c r="S215" s="30"/>
      <c r="T215" s="30"/>
      <c r="U215" s="53"/>
      <c r="V215" s="55"/>
      <c r="W215" s="53"/>
      <c r="AG215" s="86"/>
      <c r="AH215" s="87"/>
      <c r="AI215"/>
      <c r="AJ215"/>
      <c r="AK215"/>
      <c r="AL215"/>
      <c r="AM215"/>
      <c r="AN215"/>
      <c r="AO215"/>
      <c r="AP215"/>
      <c r="AQ215"/>
      <c r="AR215"/>
    </row>
    <row r="216" spans="13:44" ht="14.25" customHeight="1">
      <c r="M216" s="29"/>
      <c r="N216" s="111"/>
      <c r="O216" s="30"/>
      <c r="P216" s="30"/>
      <c r="Q216" s="30"/>
      <c r="R216" s="30"/>
      <c r="S216" s="30"/>
      <c r="T216" s="30"/>
      <c r="U216" s="53"/>
      <c r="V216" s="55"/>
      <c r="W216" s="53"/>
      <c r="AG216" s="86"/>
      <c r="AH216" s="87"/>
      <c r="AI216"/>
      <c r="AJ216"/>
      <c r="AK216"/>
      <c r="AL216"/>
      <c r="AM216"/>
      <c r="AN216"/>
      <c r="AO216"/>
      <c r="AP216"/>
      <c r="AQ216"/>
      <c r="AR216"/>
    </row>
    <row r="217" spans="13:44" ht="14.25" customHeight="1">
      <c r="M217" s="29"/>
      <c r="N217" s="111"/>
      <c r="O217" s="30"/>
      <c r="P217" s="30"/>
      <c r="Q217" s="30"/>
      <c r="R217" s="30"/>
      <c r="S217" s="30"/>
      <c r="T217" s="30"/>
      <c r="U217" s="53"/>
      <c r="V217" s="55"/>
      <c r="W217" s="53"/>
      <c r="AG217" s="86"/>
      <c r="AH217" s="87"/>
      <c r="AI217"/>
      <c r="AJ217"/>
      <c r="AK217"/>
      <c r="AL217"/>
      <c r="AM217"/>
      <c r="AN217"/>
      <c r="AO217"/>
      <c r="AP217"/>
      <c r="AQ217"/>
      <c r="AR217"/>
    </row>
    <row r="218" spans="13:44" ht="14.25" customHeight="1">
      <c r="M218" s="29"/>
      <c r="N218" s="111"/>
      <c r="O218" s="30"/>
      <c r="P218" s="30"/>
      <c r="Q218" s="30"/>
      <c r="R218" s="30"/>
      <c r="S218" s="30"/>
      <c r="T218" s="30"/>
      <c r="U218" s="53"/>
      <c r="V218" s="55"/>
      <c r="W218" s="53"/>
      <c r="AG218" s="86"/>
      <c r="AH218" s="87"/>
      <c r="AI218"/>
      <c r="AJ218"/>
      <c r="AK218"/>
      <c r="AL218"/>
      <c r="AM218"/>
      <c r="AN218"/>
      <c r="AO218"/>
      <c r="AP218"/>
      <c r="AQ218"/>
      <c r="AR218"/>
    </row>
    <row r="219" spans="13:44" ht="14.25" customHeight="1">
      <c r="M219" s="29"/>
      <c r="N219" s="111"/>
      <c r="O219" s="30"/>
      <c r="P219" s="30"/>
      <c r="Q219" s="30"/>
      <c r="R219" s="30"/>
      <c r="S219" s="30"/>
      <c r="T219" s="30"/>
      <c r="U219" s="53"/>
      <c r="V219" s="55"/>
      <c r="W219" s="53"/>
      <c r="AG219" s="86"/>
      <c r="AH219" s="87"/>
      <c r="AI219"/>
      <c r="AJ219"/>
      <c r="AK219"/>
      <c r="AL219"/>
      <c r="AM219"/>
      <c r="AN219"/>
      <c r="AO219"/>
      <c r="AP219"/>
      <c r="AQ219"/>
      <c r="AR219"/>
    </row>
    <row r="220" spans="13:44" ht="14.25" customHeight="1">
      <c r="M220" s="29"/>
      <c r="N220" s="111"/>
      <c r="O220" s="30"/>
      <c r="P220" s="30"/>
      <c r="Q220" s="30"/>
      <c r="R220" s="30"/>
      <c r="S220" s="30"/>
      <c r="T220" s="30"/>
      <c r="U220" s="53"/>
      <c r="V220" s="55"/>
      <c r="W220" s="53"/>
      <c r="AG220" s="86"/>
      <c r="AH220" s="87"/>
      <c r="AI220"/>
      <c r="AJ220"/>
      <c r="AK220"/>
      <c r="AL220"/>
      <c r="AM220"/>
      <c r="AN220"/>
      <c r="AO220"/>
      <c r="AP220"/>
      <c r="AQ220"/>
      <c r="AR220"/>
    </row>
    <row r="221" spans="13:44" ht="14.25" customHeight="1">
      <c r="M221" s="29"/>
      <c r="N221" s="111"/>
      <c r="O221" s="30"/>
      <c r="P221" s="30"/>
      <c r="Q221" s="30"/>
      <c r="R221" s="30"/>
      <c r="S221" s="30"/>
      <c r="T221" s="30"/>
      <c r="U221" s="53"/>
      <c r="V221" s="55"/>
      <c r="W221" s="53"/>
      <c r="AG221" s="86"/>
      <c r="AH221" s="87"/>
      <c r="AI221"/>
      <c r="AJ221"/>
      <c r="AK221"/>
      <c r="AL221"/>
      <c r="AM221"/>
      <c r="AN221"/>
      <c r="AO221"/>
      <c r="AP221"/>
      <c r="AQ221"/>
      <c r="AR221"/>
    </row>
    <row r="222" spans="13:44" ht="14.25" customHeight="1">
      <c r="M222" s="29"/>
      <c r="N222" s="111"/>
      <c r="O222" s="30"/>
      <c r="P222" s="30"/>
      <c r="Q222" s="30"/>
      <c r="R222" s="30"/>
      <c r="S222" s="30"/>
      <c r="T222" s="30"/>
      <c r="U222" s="53"/>
      <c r="V222" s="55"/>
      <c r="W222" s="53"/>
      <c r="AG222" s="86"/>
      <c r="AH222" s="87"/>
      <c r="AI222"/>
      <c r="AJ222"/>
      <c r="AK222"/>
      <c r="AL222"/>
      <c r="AM222"/>
      <c r="AN222"/>
      <c r="AO222"/>
      <c r="AP222"/>
      <c r="AQ222"/>
      <c r="AR222"/>
    </row>
    <row r="223" spans="13:44" ht="14.25" customHeight="1">
      <c r="M223" s="29"/>
      <c r="N223" s="111"/>
      <c r="O223" s="30"/>
      <c r="P223" s="30"/>
      <c r="Q223" s="30"/>
      <c r="R223" s="30"/>
      <c r="S223" s="30"/>
      <c r="T223" s="30"/>
      <c r="U223" s="53"/>
      <c r="V223" s="55"/>
      <c r="W223" s="53"/>
      <c r="AG223" s="86"/>
      <c r="AH223" s="87"/>
      <c r="AI223"/>
      <c r="AJ223"/>
      <c r="AK223"/>
      <c r="AL223"/>
      <c r="AM223"/>
      <c r="AN223"/>
      <c r="AO223"/>
      <c r="AP223"/>
      <c r="AQ223"/>
      <c r="AR223"/>
    </row>
    <row r="224" spans="13:44" ht="14.25" customHeight="1">
      <c r="M224" s="29"/>
      <c r="N224" s="111"/>
      <c r="O224" s="30"/>
      <c r="P224" s="30"/>
      <c r="Q224" s="30"/>
      <c r="R224" s="30"/>
      <c r="S224" s="30"/>
      <c r="T224" s="30"/>
      <c r="U224" s="53"/>
      <c r="V224" s="55"/>
      <c r="W224" s="53"/>
      <c r="AG224" s="86"/>
      <c r="AH224" s="87"/>
      <c r="AI224"/>
      <c r="AJ224"/>
      <c r="AK224"/>
      <c r="AL224"/>
      <c r="AM224"/>
      <c r="AN224"/>
      <c r="AO224"/>
      <c r="AP224"/>
      <c r="AQ224"/>
      <c r="AR224"/>
    </row>
    <row r="225" spans="13:44" ht="14.25" customHeight="1">
      <c r="M225" s="29"/>
      <c r="N225" s="111"/>
      <c r="O225" s="30"/>
      <c r="P225" s="30"/>
      <c r="Q225" s="30"/>
      <c r="R225" s="30"/>
      <c r="S225" s="30"/>
      <c r="T225" s="30"/>
      <c r="U225" s="53"/>
      <c r="V225" s="55"/>
      <c r="W225" s="53"/>
      <c r="AG225" s="86"/>
      <c r="AH225" s="87"/>
      <c r="AI225"/>
      <c r="AJ225"/>
      <c r="AK225"/>
      <c r="AL225"/>
      <c r="AM225"/>
      <c r="AN225"/>
      <c r="AO225"/>
      <c r="AP225"/>
      <c r="AQ225"/>
      <c r="AR225"/>
    </row>
    <row r="226" spans="13:44" ht="14.25" customHeight="1">
      <c r="M226" s="29"/>
      <c r="N226" s="111"/>
      <c r="O226" s="30"/>
      <c r="P226" s="30"/>
      <c r="Q226" s="30"/>
      <c r="R226" s="30"/>
      <c r="S226" s="30"/>
      <c r="T226" s="30"/>
      <c r="U226" s="53"/>
      <c r="V226" s="55"/>
      <c r="W226" s="53"/>
      <c r="AG226" s="86"/>
      <c r="AH226" s="87"/>
      <c r="AI226"/>
      <c r="AJ226"/>
      <c r="AK226"/>
      <c r="AL226"/>
      <c r="AM226"/>
      <c r="AN226"/>
      <c r="AO226"/>
      <c r="AP226"/>
      <c r="AQ226"/>
      <c r="AR226"/>
    </row>
    <row r="227" spans="13:44" ht="14.25" customHeight="1">
      <c r="M227" s="29"/>
      <c r="N227" s="111"/>
      <c r="O227" s="30"/>
      <c r="P227" s="30"/>
      <c r="Q227" s="30"/>
      <c r="R227" s="30"/>
      <c r="S227" s="30"/>
      <c r="T227" s="30"/>
      <c r="U227" s="53"/>
      <c r="V227" s="55"/>
      <c r="W227" s="53"/>
      <c r="AG227" s="86"/>
      <c r="AH227" s="87"/>
      <c r="AI227"/>
      <c r="AJ227"/>
      <c r="AK227"/>
      <c r="AL227"/>
      <c r="AM227"/>
      <c r="AN227"/>
      <c r="AO227"/>
      <c r="AP227"/>
      <c r="AQ227"/>
      <c r="AR227"/>
    </row>
    <row r="228" spans="13:44" ht="14.25" customHeight="1">
      <c r="M228" s="29"/>
      <c r="N228" s="111"/>
      <c r="O228" s="30"/>
      <c r="P228" s="30"/>
      <c r="Q228" s="30"/>
      <c r="R228" s="30"/>
      <c r="S228" s="30"/>
      <c r="T228" s="30"/>
      <c r="U228" s="53"/>
      <c r="V228" s="55"/>
      <c r="W228" s="53"/>
      <c r="AG228" s="86"/>
      <c r="AH228" s="87"/>
      <c r="AI228"/>
      <c r="AJ228"/>
      <c r="AK228"/>
      <c r="AL228"/>
      <c r="AM228"/>
      <c r="AN228"/>
      <c r="AO228"/>
      <c r="AP228"/>
      <c r="AQ228"/>
      <c r="AR228"/>
    </row>
    <row r="229" spans="13:44" ht="14.25" customHeight="1">
      <c r="M229" s="29"/>
      <c r="N229" s="111"/>
      <c r="O229" s="30"/>
      <c r="P229" s="30"/>
      <c r="Q229" s="30"/>
      <c r="R229" s="30"/>
      <c r="S229" s="30"/>
      <c r="T229" s="30"/>
      <c r="U229" s="53"/>
      <c r="V229" s="55"/>
      <c r="W229" s="53"/>
      <c r="AG229" s="86"/>
      <c r="AH229" s="87"/>
      <c r="AI229"/>
      <c r="AJ229"/>
      <c r="AK229"/>
      <c r="AL229"/>
      <c r="AM229"/>
      <c r="AN229"/>
      <c r="AO229"/>
      <c r="AP229"/>
      <c r="AQ229"/>
      <c r="AR229"/>
    </row>
    <row r="230" spans="13:44" ht="14.25" customHeight="1">
      <c r="M230" s="29"/>
      <c r="N230" s="111"/>
      <c r="O230" s="30"/>
      <c r="P230" s="30"/>
      <c r="Q230" s="30"/>
      <c r="R230" s="30"/>
      <c r="S230" s="30"/>
      <c r="T230" s="30"/>
      <c r="U230" s="53"/>
      <c r="V230" s="55"/>
      <c r="W230" s="53"/>
      <c r="AG230" s="86"/>
      <c r="AH230" s="87"/>
      <c r="AI230"/>
      <c r="AJ230"/>
      <c r="AK230"/>
      <c r="AL230"/>
      <c r="AM230"/>
      <c r="AN230"/>
      <c r="AO230"/>
      <c r="AP230"/>
      <c r="AQ230"/>
      <c r="AR230"/>
    </row>
    <row r="231" spans="13:44" ht="14.25" customHeight="1">
      <c r="M231" s="29"/>
      <c r="N231" s="111"/>
      <c r="O231" s="30"/>
      <c r="P231" s="30"/>
      <c r="Q231" s="30"/>
      <c r="R231" s="30"/>
      <c r="S231" s="30"/>
      <c r="T231" s="30"/>
      <c r="U231" s="53"/>
      <c r="V231" s="55"/>
      <c r="W231" s="53"/>
      <c r="AG231" s="86"/>
      <c r="AH231" s="87"/>
      <c r="AI231"/>
      <c r="AJ231"/>
      <c r="AK231"/>
      <c r="AL231"/>
      <c r="AM231"/>
      <c r="AN231"/>
      <c r="AO231"/>
      <c r="AP231"/>
      <c r="AQ231"/>
      <c r="AR231"/>
    </row>
    <row r="232" spans="13:44" ht="14.25" customHeight="1">
      <c r="M232" s="29"/>
      <c r="N232" s="111"/>
      <c r="O232" s="30"/>
      <c r="P232" s="30"/>
      <c r="Q232" s="30"/>
      <c r="R232" s="30"/>
      <c r="S232" s="30"/>
      <c r="T232" s="30"/>
      <c r="U232" s="53"/>
      <c r="V232" s="55"/>
      <c r="W232" s="53"/>
      <c r="AG232" s="86"/>
      <c r="AH232" s="87"/>
      <c r="AI232"/>
      <c r="AJ232"/>
      <c r="AK232"/>
      <c r="AL232"/>
      <c r="AM232"/>
      <c r="AN232"/>
      <c r="AO232"/>
      <c r="AP232"/>
      <c r="AQ232"/>
      <c r="AR232"/>
    </row>
    <row r="233" spans="13:44" ht="14.25" customHeight="1">
      <c r="M233" s="29"/>
      <c r="N233" s="111"/>
      <c r="O233" s="30"/>
      <c r="P233" s="30"/>
      <c r="Q233" s="30"/>
      <c r="R233" s="30"/>
      <c r="S233" s="30"/>
      <c r="T233" s="30"/>
      <c r="U233" s="53"/>
      <c r="V233" s="55"/>
      <c r="W233" s="53"/>
      <c r="AG233" s="86"/>
      <c r="AH233" s="87"/>
      <c r="AI233"/>
      <c r="AJ233"/>
      <c r="AK233"/>
      <c r="AL233"/>
      <c r="AM233"/>
      <c r="AN233"/>
      <c r="AO233"/>
      <c r="AP233"/>
      <c r="AQ233"/>
      <c r="AR233"/>
    </row>
    <row r="234" spans="13:44" ht="14.25" customHeight="1">
      <c r="M234" s="29"/>
      <c r="N234" s="111"/>
      <c r="O234" s="30"/>
      <c r="P234" s="30"/>
      <c r="Q234" s="30"/>
      <c r="R234" s="30"/>
      <c r="S234" s="30"/>
      <c r="T234" s="30"/>
      <c r="U234" s="53"/>
      <c r="V234" s="55"/>
      <c r="W234" s="53"/>
      <c r="AG234" s="86"/>
      <c r="AH234" s="87"/>
      <c r="AI234"/>
      <c r="AJ234"/>
      <c r="AK234"/>
      <c r="AL234"/>
      <c r="AM234"/>
      <c r="AN234"/>
      <c r="AO234"/>
      <c r="AP234"/>
      <c r="AQ234"/>
      <c r="AR234"/>
    </row>
    <row r="235" spans="13:44" ht="14.25" customHeight="1">
      <c r="M235" s="29"/>
      <c r="N235" s="111"/>
      <c r="O235" s="30"/>
      <c r="P235" s="30"/>
      <c r="Q235" s="30"/>
      <c r="R235" s="30"/>
      <c r="S235" s="30"/>
      <c r="T235" s="30"/>
      <c r="U235" s="53"/>
      <c r="V235" s="55"/>
      <c r="W235" s="53"/>
      <c r="AG235" s="86"/>
      <c r="AH235" s="87"/>
      <c r="AI235"/>
      <c r="AJ235"/>
      <c r="AK235"/>
      <c r="AL235"/>
      <c r="AM235"/>
      <c r="AN235"/>
      <c r="AO235"/>
      <c r="AP235"/>
      <c r="AQ235"/>
      <c r="AR235"/>
    </row>
    <row r="236" spans="13:44" ht="14.25" customHeight="1">
      <c r="M236" s="29"/>
      <c r="N236" s="111"/>
      <c r="O236" s="30"/>
      <c r="P236" s="30"/>
      <c r="Q236" s="30"/>
      <c r="R236" s="30"/>
      <c r="S236" s="30"/>
      <c r="T236" s="30"/>
      <c r="U236" s="53"/>
      <c r="V236" s="55"/>
      <c r="W236" s="53"/>
      <c r="AG236" s="86"/>
      <c r="AH236" s="87"/>
      <c r="AI236"/>
      <c r="AJ236"/>
      <c r="AK236"/>
      <c r="AL236"/>
      <c r="AM236"/>
      <c r="AN236"/>
      <c r="AO236"/>
      <c r="AP236"/>
      <c r="AQ236"/>
      <c r="AR236"/>
    </row>
    <row r="237" spans="13:44" ht="14.25" customHeight="1">
      <c r="M237" s="29"/>
      <c r="N237" s="111"/>
      <c r="O237" s="30"/>
      <c r="P237" s="30"/>
      <c r="Q237" s="30"/>
      <c r="R237" s="30"/>
      <c r="S237" s="30"/>
      <c r="T237" s="30"/>
      <c r="U237" s="53"/>
      <c r="V237" s="55"/>
      <c r="W237" s="53"/>
      <c r="AG237" s="86"/>
      <c r="AH237" s="87"/>
      <c r="AI237"/>
      <c r="AJ237"/>
      <c r="AK237"/>
      <c r="AL237"/>
      <c r="AM237"/>
      <c r="AN237"/>
      <c r="AO237"/>
      <c r="AP237"/>
      <c r="AQ237"/>
      <c r="AR237"/>
    </row>
    <row r="238" spans="13:44" ht="14.25" customHeight="1">
      <c r="M238" s="29"/>
      <c r="N238" s="111"/>
      <c r="O238" s="30"/>
      <c r="P238" s="30"/>
      <c r="Q238" s="30"/>
      <c r="R238" s="30"/>
      <c r="S238" s="30"/>
      <c r="T238" s="30"/>
      <c r="U238" s="53"/>
      <c r="V238" s="55"/>
      <c r="W238" s="53"/>
      <c r="AG238" s="86"/>
      <c r="AH238" s="87"/>
      <c r="AI238"/>
      <c r="AJ238"/>
      <c r="AK238"/>
      <c r="AL238"/>
      <c r="AM238"/>
      <c r="AN238"/>
      <c r="AO238"/>
      <c r="AP238"/>
      <c r="AQ238"/>
      <c r="AR238"/>
    </row>
    <row r="239" spans="13:44" ht="14.25" customHeight="1">
      <c r="M239" s="29"/>
      <c r="N239" s="111"/>
      <c r="O239" s="30"/>
      <c r="P239" s="30"/>
      <c r="Q239" s="30"/>
      <c r="R239" s="30"/>
      <c r="S239" s="30"/>
      <c r="T239" s="30"/>
      <c r="U239" s="53"/>
      <c r="V239" s="55"/>
      <c r="W239" s="53"/>
      <c r="AG239" s="86"/>
      <c r="AH239" s="87"/>
      <c r="AI239"/>
      <c r="AJ239"/>
      <c r="AK239"/>
      <c r="AL239"/>
      <c r="AM239"/>
      <c r="AN239"/>
      <c r="AO239"/>
      <c r="AP239"/>
      <c r="AQ239"/>
      <c r="AR239"/>
    </row>
    <row r="240" spans="13:44" ht="14.25" customHeight="1">
      <c r="M240" s="29"/>
      <c r="N240" s="111"/>
      <c r="O240" s="30"/>
      <c r="P240" s="30"/>
      <c r="Q240" s="30"/>
      <c r="R240" s="30"/>
      <c r="S240" s="30"/>
      <c r="T240" s="30"/>
      <c r="U240" s="53"/>
      <c r="V240" s="55"/>
      <c r="W240" s="53"/>
      <c r="AG240" s="86"/>
      <c r="AH240" s="87"/>
      <c r="AI240"/>
      <c r="AJ240"/>
      <c r="AK240"/>
      <c r="AL240"/>
      <c r="AM240"/>
      <c r="AN240"/>
      <c r="AO240"/>
      <c r="AP240"/>
      <c r="AQ240"/>
      <c r="AR240"/>
    </row>
    <row r="241" spans="13:44" ht="14.25" customHeight="1">
      <c r="M241" s="29"/>
      <c r="N241" s="111"/>
      <c r="O241" s="30"/>
      <c r="P241" s="30"/>
      <c r="Q241" s="30"/>
      <c r="R241" s="30"/>
      <c r="S241" s="30"/>
      <c r="T241" s="30"/>
      <c r="U241" s="53"/>
      <c r="V241" s="55"/>
      <c r="W241" s="53"/>
      <c r="AG241" s="86"/>
      <c r="AH241" s="87"/>
      <c r="AI241"/>
      <c r="AJ241"/>
      <c r="AK241"/>
      <c r="AL241"/>
      <c r="AM241"/>
      <c r="AN241"/>
      <c r="AO241"/>
      <c r="AP241"/>
      <c r="AQ241"/>
      <c r="AR241"/>
    </row>
    <row r="242" spans="13:44" ht="14.25" customHeight="1">
      <c r="M242" s="29"/>
      <c r="N242" s="111"/>
      <c r="O242" s="30"/>
      <c r="P242" s="30"/>
      <c r="Q242" s="30"/>
      <c r="R242" s="30"/>
      <c r="S242" s="30"/>
      <c r="T242" s="30"/>
      <c r="U242" s="53"/>
      <c r="V242" s="55"/>
      <c r="W242" s="53"/>
      <c r="AG242" s="86"/>
      <c r="AH242" s="87"/>
      <c r="AI242"/>
      <c r="AJ242"/>
      <c r="AK242"/>
      <c r="AL242"/>
      <c r="AM242"/>
      <c r="AN242"/>
      <c r="AO242"/>
      <c r="AP242"/>
      <c r="AQ242"/>
      <c r="AR242"/>
    </row>
    <row r="243" spans="13:44" ht="14.25" customHeight="1">
      <c r="M243" s="29"/>
      <c r="N243" s="111"/>
      <c r="O243" s="30"/>
      <c r="P243" s="30"/>
      <c r="Q243" s="30"/>
      <c r="R243" s="30"/>
      <c r="S243" s="30"/>
      <c r="T243" s="30"/>
      <c r="U243" s="53"/>
      <c r="V243" s="55"/>
      <c r="W243" s="53"/>
      <c r="AG243" s="86"/>
      <c r="AH243" s="87"/>
      <c r="AI243"/>
      <c r="AJ243"/>
      <c r="AK243"/>
      <c r="AL243"/>
      <c r="AM243"/>
      <c r="AN243"/>
      <c r="AO243"/>
      <c r="AP243"/>
      <c r="AQ243"/>
      <c r="AR243"/>
    </row>
    <row r="244" spans="13:44" ht="14.25" customHeight="1">
      <c r="M244" s="29"/>
      <c r="N244" s="111"/>
      <c r="O244" s="30"/>
      <c r="P244" s="30"/>
      <c r="Q244" s="30"/>
      <c r="R244" s="30"/>
      <c r="S244" s="30"/>
      <c r="T244" s="30"/>
      <c r="U244" s="53"/>
      <c r="V244" s="55"/>
      <c r="W244" s="53"/>
      <c r="AG244" s="86"/>
      <c r="AH244" s="87"/>
      <c r="AI244"/>
      <c r="AJ244"/>
      <c r="AK244"/>
      <c r="AL244"/>
      <c r="AM244"/>
      <c r="AN244"/>
      <c r="AO244"/>
      <c r="AP244"/>
      <c r="AQ244"/>
      <c r="AR244"/>
    </row>
    <row r="245" spans="13:44" ht="14.25" customHeight="1">
      <c r="M245" s="29"/>
      <c r="N245" s="111"/>
      <c r="O245" s="30"/>
      <c r="P245" s="30"/>
      <c r="Q245" s="30"/>
      <c r="R245" s="30"/>
      <c r="S245" s="30"/>
      <c r="T245" s="30"/>
      <c r="U245" s="53"/>
      <c r="V245" s="55"/>
      <c r="W245" s="53"/>
      <c r="AG245" s="86"/>
      <c r="AH245" s="87"/>
      <c r="AI245"/>
      <c r="AJ245"/>
      <c r="AK245"/>
      <c r="AL245"/>
      <c r="AM245"/>
      <c r="AN245"/>
      <c r="AO245"/>
      <c r="AP245"/>
      <c r="AQ245"/>
      <c r="AR245"/>
    </row>
    <row r="246" spans="13:44" ht="14.25" customHeight="1">
      <c r="M246" s="29"/>
      <c r="N246" s="111"/>
      <c r="O246" s="30"/>
      <c r="P246" s="30"/>
      <c r="Q246" s="30"/>
      <c r="R246" s="30"/>
      <c r="S246" s="30"/>
      <c r="T246" s="30"/>
      <c r="U246" s="53"/>
      <c r="V246" s="55"/>
      <c r="W246" s="53"/>
      <c r="AG246" s="86"/>
      <c r="AH246" s="87"/>
      <c r="AI246"/>
      <c r="AJ246"/>
      <c r="AK246"/>
      <c r="AL246"/>
      <c r="AM246"/>
      <c r="AN246"/>
      <c r="AO246"/>
      <c r="AP246"/>
      <c r="AQ246"/>
      <c r="AR246"/>
    </row>
    <row r="247" spans="13:44" ht="14.25" customHeight="1">
      <c r="M247" s="29"/>
      <c r="N247" s="111"/>
      <c r="O247" s="30"/>
      <c r="P247" s="30"/>
      <c r="Q247" s="30"/>
      <c r="R247" s="30"/>
      <c r="S247" s="30"/>
      <c r="T247" s="30"/>
      <c r="U247" s="53"/>
      <c r="V247" s="55"/>
      <c r="W247" s="53"/>
      <c r="AG247" s="86"/>
      <c r="AH247" s="87"/>
      <c r="AI247"/>
      <c r="AJ247"/>
      <c r="AK247"/>
      <c r="AL247"/>
      <c r="AM247"/>
      <c r="AN247"/>
      <c r="AO247"/>
      <c r="AP247"/>
      <c r="AQ247"/>
      <c r="AR247"/>
    </row>
    <row r="248" spans="13:44" ht="14.25" customHeight="1">
      <c r="M248" s="29"/>
      <c r="N248" s="111"/>
      <c r="O248" s="30"/>
      <c r="P248" s="30"/>
      <c r="Q248" s="30"/>
      <c r="R248" s="30"/>
      <c r="S248" s="30"/>
      <c r="T248" s="30"/>
      <c r="U248" s="53"/>
      <c r="V248" s="55"/>
      <c r="W248" s="53"/>
      <c r="AG248" s="86"/>
      <c r="AH248" s="87"/>
      <c r="AI248"/>
      <c r="AJ248"/>
      <c r="AK248"/>
      <c r="AL248"/>
      <c r="AM248"/>
      <c r="AN248"/>
      <c r="AO248"/>
      <c r="AP248"/>
      <c r="AQ248"/>
      <c r="AR248"/>
    </row>
    <row r="249" spans="13:44" ht="14.25" customHeight="1">
      <c r="M249" s="29"/>
      <c r="N249" s="111"/>
      <c r="O249" s="30"/>
      <c r="P249" s="30"/>
      <c r="Q249" s="30"/>
      <c r="R249" s="30"/>
      <c r="S249" s="30"/>
      <c r="T249" s="30"/>
      <c r="U249" s="53"/>
      <c r="V249" s="55"/>
      <c r="W249" s="53"/>
      <c r="AG249" s="86"/>
      <c r="AH249" s="87"/>
      <c r="AI249"/>
      <c r="AJ249"/>
      <c r="AK249"/>
      <c r="AL249"/>
      <c r="AM249"/>
      <c r="AN249"/>
      <c r="AO249"/>
      <c r="AP249"/>
      <c r="AQ249"/>
      <c r="AR249"/>
    </row>
    <row r="250" spans="13:44" ht="14.25" customHeight="1">
      <c r="M250" s="29"/>
      <c r="N250" s="111"/>
      <c r="O250" s="30"/>
      <c r="P250" s="30"/>
      <c r="Q250" s="30"/>
      <c r="R250" s="30"/>
      <c r="S250" s="30"/>
      <c r="T250" s="30"/>
      <c r="U250" s="53"/>
      <c r="V250" s="55"/>
      <c r="W250" s="53"/>
      <c r="AG250" s="86"/>
      <c r="AH250" s="87"/>
      <c r="AI250"/>
      <c r="AJ250"/>
      <c r="AK250"/>
      <c r="AL250"/>
      <c r="AM250"/>
      <c r="AN250"/>
      <c r="AO250"/>
      <c r="AP250"/>
      <c r="AQ250"/>
      <c r="AR250"/>
    </row>
    <row r="251" spans="13:44" ht="14.25" customHeight="1">
      <c r="M251" s="29"/>
      <c r="N251" s="111"/>
      <c r="O251" s="30"/>
      <c r="P251" s="30"/>
      <c r="Q251" s="30"/>
      <c r="R251" s="30"/>
      <c r="S251" s="30"/>
      <c r="T251" s="30"/>
      <c r="U251" s="53"/>
      <c r="V251" s="55"/>
      <c r="W251" s="53"/>
      <c r="AG251" s="86"/>
      <c r="AH251" s="87"/>
      <c r="AI251"/>
      <c r="AJ251"/>
      <c r="AK251"/>
      <c r="AL251"/>
      <c r="AM251"/>
      <c r="AN251"/>
      <c r="AO251"/>
      <c r="AP251"/>
      <c r="AQ251"/>
      <c r="AR251"/>
    </row>
    <row r="252" spans="13:44" ht="14.25" customHeight="1">
      <c r="M252" s="29"/>
      <c r="N252" s="111"/>
      <c r="O252" s="30"/>
      <c r="P252" s="30"/>
      <c r="Q252" s="30"/>
      <c r="R252" s="30"/>
      <c r="S252" s="30"/>
      <c r="T252" s="30"/>
      <c r="U252" s="53"/>
      <c r="V252" s="55"/>
      <c r="W252" s="53"/>
      <c r="AG252" s="86"/>
      <c r="AH252" s="87"/>
      <c r="AI252"/>
      <c r="AJ252"/>
      <c r="AK252"/>
      <c r="AL252"/>
      <c r="AM252"/>
      <c r="AN252"/>
      <c r="AO252"/>
      <c r="AP252"/>
      <c r="AQ252"/>
      <c r="AR252"/>
    </row>
    <row r="253" spans="13:44" ht="14.25" customHeight="1">
      <c r="M253" s="29"/>
      <c r="N253" s="111"/>
      <c r="O253" s="30"/>
      <c r="P253" s="30"/>
      <c r="Q253" s="30"/>
      <c r="R253" s="30"/>
      <c r="S253" s="30"/>
      <c r="T253" s="30"/>
      <c r="U253" s="53"/>
      <c r="V253" s="55"/>
      <c r="W253" s="53"/>
      <c r="AG253" s="86"/>
      <c r="AH253" s="87"/>
      <c r="AI253"/>
      <c r="AJ253"/>
      <c r="AK253"/>
      <c r="AL253"/>
      <c r="AM253"/>
      <c r="AN253"/>
      <c r="AO253"/>
      <c r="AP253"/>
      <c r="AQ253"/>
      <c r="AR253"/>
    </row>
    <row r="254" spans="13:44" ht="14.25" customHeight="1">
      <c r="M254" s="29"/>
      <c r="N254" s="111"/>
      <c r="O254" s="30"/>
      <c r="P254" s="30"/>
      <c r="Q254" s="30"/>
      <c r="R254" s="30"/>
      <c r="S254" s="30"/>
      <c r="T254" s="30"/>
      <c r="U254" s="53"/>
      <c r="V254" s="55"/>
      <c r="W254" s="53"/>
      <c r="AG254" s="86"/>
      <c r="AH254" s="87"/>
      <c r="AI254"/>
      <c r="AJ254"/>
      <c r="AK254"/>
      <c r="AL254"/>
      <c r="AM254"/>
      <c r="AN254"/>
      <c r="AO254"/>
      <c r="AP254"/>
      <c r="AQ254"/>
      <c r="AR254"/>
    </row>
    <row r="255" spans="13:44" ht="14.25" customHeight="1">
      <c r="M255" s="29"/>
      <c r="N255" s="111"/>
      <c r="O255" s="30"/>
      <c r="P255" s="30"/>
      <c r="Q255" s="30"/>
      <c r="R255" s="30"/>
      <c r="S255" s="30"/>
      <c r="T255" s="30"/>
      <c r="U255" s="53"/>
      <c r="V255" s="55"/>
      <c r="W255" s="53"/>
      <c r="AG255" s="86"/>
      <c r="AH255" s="87"/>
      <c r="AI255"/>
      <c r="AJ255"/>
      <c r="AK255"/>
      <c r="AL255"/>
      <c r="AM255"/>
      <c r="AN255"/>
      <c r="AO255"/>
      <c r="AP255"/>
      <c r="AQ255"/>
      <c r="AR255"/>
    </row>
    <row r="256" spans="13:44" ht="14.25" customHeight="1">
      <c r="M256" s="29"/>
      <c r="N256" s="111"/>
      <c r="O256" s="30"/>
      <c r="P256" s="30"/>
      <c r="Q256" s="30"/>
      <c r="R256" s="30"/>
      <c r="S256" s="30"/>
      <c r="T256" s="30"/>
      <c r="U256" s="53"/>
      <c r="V256" s="55"/>
      <c r="W256" s="53"/>
      <c r="AG256" s="86"/>
      <c r="AH256" s="87"/>
      <c r="AI256"/>
      <c r="AJ256"/>
      <c r="AK256"/>
      <c r="AL256"/>
      <c r="AM256"/>
      <c r="AN256"/>
      <c r="AO256"/>
      <c r="AP256"/>
      <c r="AQ256"/>
      <c r="AR256"/>
    </row>
    <row r="257" spans="13:44" ht="14.25" customHeight="1">
      <c r="M257" s="29"/>
      <c r="N257" s="111"/>
      <c r="O257" s="30"/>
      <c r="P257" s="30"/>
      <c r="Q257" s="30"/>
      <c r="R257" s="30"/>
      <c r="S257" s="30"/>
      <c r="T257" s="30"/>
      <c r="U257" s="53"/>
      <c r="V257" s="55"/>
      <c r="W257" s="53"/>
      <c r="AG257" s="86"/>
      <c r="AH257" s="87"/>
      <c r="AI257"/>
      <c r="AJ257"/>
      <c r="AK257"/>
      <c r="AL257"/>
      <c r="AM257"/>
      <c r="AN257"/>
      <c r="AO257"/>
      <c r="AP257"/>
      <c r="AQ257"/>
      <c r="AR257"/>
    </row>
    <row r="258" spans="13:44" ht="14.25" customHeight="1">
      <c r="M258" s="29"/>
      <c r="N258" s="111"/>
      <c r="O258" s="30"/>
      <c r="P258" s="30"/>
      <c r="Q258" s="30"/>
      <c r="R258" s="30"/>
      <c r="S258" s="30"/>
      <c r="T258" s="30"/>
      <c r="U258" s="53"/>
      <c r="V258" s="55"/>
      <c r="W258" s="53"/>
      <c r="AG258" s="86"/>
      <c r="AH258" s="87"/>
      <c r="AI258"/>
      <c r="AJ258"/>
      <c r="AK258"/>
      <c r="AL258"/>
      <c r="AM258"/>
      <c r="AN258"/>
      <c r="AO258"/>
      <c r="AP258"/>
      <c r="AQ258"/>
      <c r="AR258"/>
    </row>
    <row r="259" spans="13:44" ht="14.25" customHeight="1">
      <c r="M259" s="29"/>
      <c r="N259" s="111"/>
      <c r="O259" s="30"/>
      <c r="P259" s="30"/>
      <c r="Q259" s="30"/>
      <c r="R259" s="30"/>
      <c r="S259" s="30"/>
      <c r="T259" s="30"/>
      <c r="U259" s="53"/>
      <c r="V259" s="55"/>
      <c r="W259" s="53"/>
      <c r="AG259" s="86"/>
      <c r="AH259" s="87"/>
      <c r="AI259"/>
      <c r="AJ259"/>
      <c r="AK259"/>
      <c r="AL259"/>
      <c r="AM259"/>
      <c r="AN259"/>
      <c r="AO259"/>
      <c r="AP259"/>
      <c r="AQ259"/>
      <c r="AR259"/>
    </row>
    <row r="260" spans="13:44" ht="14.25" customHeight="1">
      <c r="M260" s="29"/>
      <c r="N260" s="111"/>
      <c r="O260" s="30"/>
      <c r="P260" s="30"/>
      <c r="Q260" s="30"/>
      <c r="R260" s="30"/>
      <c r="S260" s="30"/>
      <c r="T260" s="30"/>
      <c r="U260" s="53"/>
      <c r="V260" s="55"/>
      <c r="W260" s="53"/>
      <c r="AG260" s="86"/>
      <c r="AH260" s="87"/>
      <c r="AI260"/>
      <c r="AJ260"/>
      <c r="AK260"/>
      <c r="AL260"/>
      <c r="AM260"/>
      <c r="AN260"/>
      <c r="AO260"/>
      <c r="AP260"/>
      <c r="AQ260"/>
      <c r="AR260"/>
    </row>
    <row r="261" spans="13:44" ht="14.25" customHeight="1">
      <c r="M261" s="29"/>
      <c r="N261" s="111"/>
      <c r="O261" s="30"/>
      <c r="P261" s="30"/>
      <c r="Q261" s="30"/>
      <c r="R261" s="30"/>
      <c r="S261" s="30"/>
      <c r="T261" s="30"/>
      <c r="U261" s="53"/>
      <c r="V261" s="55"/>
      <c r="W261" s="53"/>
      <c r="AG261" s="86"/>
      <c r="AH261" s="87"/>
      <c r="AI261"/>
      <c r="AJ261"/>
      <c r="AK261"/>
      <c r="AL261"/>
      <c r="AM261"/>
      <c r="AN261"/>
      <c r="AO261"/>
      <c r="AP261"/>
      <c r="AQ261"/>
      <c r="AR261"/>
    </row>
    <row r="262" spans="13:44" ht="14.25" customHeight="1">
      <c r="M262" s="29"/>
      <c r="N262" s="111"/>
      <c r="O262" s="30"/>
      <c r="P262" s="30"/>
      <c r="Q262" s="30"/>
      <c r="R262" s="30"/>
      <c r="S262" s="30"/>
      <c r="T262" s="30"/>
      <c r="U262" s="53"/>
      <c r="V262" s="55"/>
      <c r="W262" s="53"/>
      <c r="AG262" s="86"/>
      <c r="AH262" s="87"/>
      <c r="AI262"/>
      <c r="AJ262"/>
      <c r="AK262"/>
      <c r="AL262"/>
      <c r="AM262"/>
      <c r="AN262"/>
      <c r="AO262"/>
      <c r="AP262"/>
      <c r="AQ262"/>
      <c r="AR262"/>
    </row>
    <row r="263" spans="13:44" ht="14.25" customHeight="1">
      <c r="M263" s="29"/>
      <c r="N263" s="111"/>
      <c r="O263" s="30"/>
      <c r="P263" s="30"/>
      <c r="Q263" s="30"/>
      <c r="R263" s="30"/>
      <c r="S263" s="30"/>
      <c r="T263" s="30"/>
      <c r="U263" s="53"/>
      <c r="V263" s="55"/>
      <c r="W263" s="53"/>
      <c r="AG263" s="86"/>
      <c r="AH263" s="87"/>
      <c r="AI263"/>
      <c r="AJ263"/>
      <c r="AK263"/>
      <c r="AL263"/>
      <c r="AM263"/>
      <c r="AN263"/>
      <c r="AO263"/>
      <c r="AP263"/>
      <c r="AQ263"/>
      <c r="AR263"/>
    </row>
    <row r="264" spans="13:44" ht="14.25" customHeight="1">
      <c r="M264" s="29"/>
      <c r="N264" s="111"/>
      <c r="O264" s="30"/>
      <c r="P264" s="30"/>
      <c r="Q264" s="30"/>
      <c r="R264" s="30"/>
      <c r="S264" s="30"/>
      <c r="T264" s="30"/>
      <c r="U264" s="53"/>
      <c r="V264" s="55"/>
      <c r="W264" s="53"/>
      <c r="AG264" s="86"/>
      <c r="AH264" s="87"/>
      <c r="AI264"/>
      <c r="AJ264"/>
      <c r="AK264"/>
      <c r="AL264"/>
      <c r="AM264"/>
      <c r="AN264"/>
      <c r="AO264"/>
      <c r="AP264"/>
      <c r="AQ264"/>
      <c r="AR264"/>
    </row>
    <row r="265" spans="13:44" ht="14.25" customHeight="1">
      <c r="M265" s="29"/>
      <c r="N265" s="111"/>
      <c r="O265" s="30"/>
      <c r="P265" s="30"/>
      <c r="Q265" s="30"/>
      <c r="R265" s="30"/>
      <c r="S265" s="30"/>
      <c r="T265" s="30"/>
      <c r="U265" s="53"/>
      <c r="V265" s="55"/>
      <c r="W265" s="53"/>
      <c r="AG265" s="86"/>
      <c r="AH265" s="87"/>
      <c r="AI265"/>
      <c r="AJ265"/>
      <c r="AK265"/>
      <c r="AL265"/>
      <c r="AM265"/>
      <c r="AN265"/>
      <c r="AO265"/>
      <c r="AP265"/>
      <c r="AQ265"/>
      <c r="AR265"/>
    </row>
    <row r="266" spans="13:44" ht="14.25" customHeight="1">
      <c r="M266" s="29"/>
      <c r="N266" s="111"/>
      <c r="O266" s="30"/>
      <c r="P266" s="30"/>
      <c r="Q266" s="30"/>
      <c r="R266" s="30"/>
      <c r="S266" s="30"/>
      <c r="T266" s="30"/>
      <c r="U266" s="53"/>
      <c r="V266" s="55"/>
      <c r="W266" s="53"/>
      <c r="AG266" s="86"/>
      <c r="AH266" s="87"/>
      <c r="AI266"/>
      <c r="AJ266"/>
      <c r="AK266"/>
      <c r="AL266"/>
      <c r="AM266"/>
      <c r="AN266"/>
      <c r="AO266"/>
      <c r="AP266"/>
      <c r="AQ266"/>
      <c r="AR266"/>
    </row>
    <row r="267" spans="13:44" ht="14.25" customHeight="1">
      <c r="M267" s="29"/>
      <c r="N267" s="111"/>
      <c r="O267" s="30"/>
      <c r="P267" s="30"/>
      <c r="Q267" s="30"/>
      <c r="R267" s="30"/>
      <c r="S267" s="30"/>
      <c r="T267" s="30"/>
      <c r="U267" s="53"/>
      <c r="V267" s="55"/>
      <c r="W267" s="53"/>
      <c r="AG267" s="86"/>
      <c r="AH267" s="87"/>
      <c r="AI267"/>
      <c r="AJ267"/>
      <c r="AK267"/>
      <c r="AL267"/>
      <c r="AM267"/>
      <c r="AN267"/>
      <c r="AO267"/>
      <c r="AP267"/>
      <c r="AQ267"/>
      <c r="AR267"/>
    </row>
    <row r="268" spans="13:44" ht="14.25" customHeight="1">
      <c r="M268" s="29"/>
      <c r="N268" s="111"/>
      <c r="O268" s="30"/>
      <c r="P268" s="30"/>
      <c r="Q268" s="30"/>
      <c r="R268" s="30"/>
      <c r="S268" s="30"/>
      <c r="T268" s="30"/>
      <c r="U268" s="53"/>
      <c r="V268" s="55"/>
      <c r="W268" s="53"/>
      <c r="AG268" s="86"/>
      <c r="AH268" s="87"/>
      <c r="AI268"/>
      <c r="AJ268"/>
      <c r="AK268"/>
      <c r="AL268"/>
      <c r="AM268"/>
      <c r="AN268"/>
      <c r="AO268"/>
      <c r="AP268"/>
      <c r="AQ268"/>
      <c r="AR268"/>
    </row>
    <row r="269" spans="13:44" ht="14.25" customHeight="1">
      <c r="M269" s="29"/>
      <c r="N269" s="111"/>
      <c r="O269" s="30"/>
      <c r="P269" s="30"/>
      <c r="Q269" s="30"/>
      <c r="R269" s="30"/>
      <c r="S269" s="30"/>
      <c r="T269" s="30"/>
      <c r="U269" s="53"/>
      <c r="V269" s="55"/>
      <c r="W269" s="53"/>
      <c r="AG269" s="86"/>
      <c r="AH269" s="87"/>
      <c r="AI269"/>
      <c r="AJ269"/>
      <c r="AK269"/>
      <c r="AL269"/>
      <c r="AM269"/>
      <c r="AN269"/>
      <c r="AO269"/>
      <c r="AP269"/>
      <c r="AQ269"/>
      <c r="AR269"/>
    </row>
    <row r="270" spans="13:44" ht="14.25" customHeight="1">
      <c r="M270" s="29"/>
      <c r="N270" s="111"/>
      <c r="O270" s="30"/>
      <c r="P270" s="30"/>
      <c r="Q270" s="30"/>
      <c r="R270" s="30"/>
      <c r="S270" s="30"/>
      <c r="T270" s="30"/>
      <c r="U270" s="53"/>
      <c r="V270" s="55"/>
      <c r="W270" s="53"/>
      <c r="AG270" s="86"/>
      <c r="AH270" s="87"/>
      <c r="AI270"/>
      <c r="AJ270"/>
      <c r="AK270"/>
      <c r="AL270"/>
      <c r="AM270"/>
      <c r="AN270"/>
      <c r="AO270"/>
      <c r="AP270"/>
      <c r="AQ270"/>
      <c r="AR270"/>
    </row>
    <row r="271" spans="13:44" ht="14.25" customHeight="1">
      <c r="M271" s="29"/>
      <c r="N271" s="111"/>
      <c r="O271" s="30"/>
      <c r="P271" s="30"/>
      <c r="Q271" s="30"/>
      <c r="R271" s="30"/>
      <c r="S271" s="30"/>
      <c r="T271" s="30"/>
      <c r="U271" s="53"/>
      <c r="V271" s="55"/>
      <c r="W271" s="53"/>
      <c r="AG271" s="86"/>
      <c r="AH271" s="87"/>
      <c r="AI271"/>
      <c r="AJ271"/>
      <c r="AK271"/>
      <c r="AL271"/>
      <c r="AM271"/>
      <c r="AN271"/>
      <c r="AO271"/>
      <c r="AP271"/>
      <c r="AQ271"/>
      <c r="AR271"/>
    </row>
    <row r="272" spans="13:44" ht="14.25" customHeight="1">
      <c r="M272" s="29"/>
      <c r="N272" s="111"/>
      <c r="O272" s="30"/>
      <c r="P272" s="30"/>
      <c r="Q272" s="30"/>
      <c r="R272" s="30"/>
      <c r="S272" s="30"/>
      <c r="T272" s="30"/>
      <c r="U272" s="53"/>
      <c r="V272" s="55"/>
      <c r="W272" s="53"/>
      <c r="AG272" s="86"/>
      <c r="AH272" s="87"/>
      <c r="AI272"/>
      <c r="AJ272"/>
      <c r="AK272"/>
      <c r="AL272"/>
      <c r="AM272"/>
      <c r="AN272"/>
      <c r="AO272"/>
      <c r="AP272"/>
      <c r="AQ272"/>
      <c r="AR272"/>
    </row>
    <row r="273" spans="13:44" ht="14.25" customHeight="1">
      <c r="M273" s="29"/>
      <c r="N273" s="111"/>
      <c r="O273" s="30"/>
      <c r="P273" s="30"/>
      <c r="Q273" s="30"/>
      <c r="R273" s="30"/>
      <c r="S273" s="30"/>
      <c r="T273" s="30"/>
      <c r="U273" s="53"/>
      <c r="V273" s="55"/>
      <c r="W273" s="53"/>
      <c r="AG273" s="86"/>
      <c r="AH273" s="87"/>
      <c r="AI273"/>
      <c r="AJ273"/>
      <c r="AK273"/>
      <c r="AL273"/>
      <c r="AM273"/>
      <c r="AN273"/>
      <c r="AO273"/>
      <c r="AP273"/>
      <c r="AQ273"/>
      <c r="AR273"/>
    </row>
    <row r="274" spans="13:44" ht="14.25" customHeight="1">
      <c r="M274" s="29"/>
      <c r="N274" s="111"/>
      <c r="O274" s="30"/>
      <c r="P274" s="30"/>
      <c r="Q274" s="30"/>
      <c r="R274" s="30"/>
      <c r="S274" s="30"/>
      <c r="T274" s="30"/>
      <c r="U274" s="53"/>
      <c r="V274" s="55"/>
      <c r="W274" s="53"/>
      <c r="AG274" s="86"/>
      <c r="AH274" s="87"/>
      <c r="AI274"/>
      <c r="AJ274"/>
      <c r="AK274"/>
      <c r="AL274"/>
      <c r="AM274"/>
      <c r="AN274"/>
      <c r="AO274"/>
      <c r="AP274"/>
      <c r="AQ274"/>
      <c r="AR274"/>
    </row>
    <row r="275" spans="13:44" ht="14.25" customHeight="1">
      <c r="M275" s="29"/>
      <c r="N275" s="111"/>
      <c r="O275" s="30"/>
      <c r="P275" s="30"/>
      <c r="Q275" s="30"/>
      <c r="R275" s="30"/>
      <c r="S275" s="30"/>
      <c r="T275" s="30"/>
      <c r="U275" s="53"/>
      <c r="V275" s="55"/>
      <c r="W275" s="53"/>
      <c r="AG275" s="86"/>
      <c r="AH275" s="87"/>
      <c r="AI275"/>
      <c r="AJ275"/>
      <c r="AK275"/>
      <c r="AL275"/>
      <c r="AM275"/>
      <c r="AN275"/>
      <c r="AO275"/>
      <c r="AP275"/>
      <c r="AQ275"/>
      <c r="AR275"/>
    </row>
    <row r="276" spans="13:44" ht="14.25" customHeight="1">
      <c r="M276" s="29"/>
      <c r="N276" s="111"/>
      <c r="O276" s="30"/>
      <c r="P276" s="30"/>
      <c r="Q276" s="30"/>
      <c r="R276" s="30"/>
      <c r="S276" s="30"/>
      <c r="T276" s="30"/>
      <c r="U276" s="53"/>
      <c r="V276" s="55"/>
      <c r="W276" s="53"/>
      <c r="AG276" s="86"/>
      <c r="AH276" s="87"/>
      <c r="AI276"/>
      <c r="AJ276"/>
      <c r="AK276"/>
      <c r="AL276"/>
      <c r="AM276"/>
      <c r="AN276"/>
      <c r="AO276"/>
      <c r="AP276"/>
      <c r="AQ276"/>
      <c r="AR276"/>
    </row>
    <row r="277" spans="13:44" ht="14.25" customHeight="1">
      <c r="M277" s="29"/>
      <c r="N277" s="111"/>
      <c r="O277" s="30"/>
      <c r="P277" s="30"/>
      <c r="Q277" s="30"/>
      <c r="R277" s="30"/>
      <c r="S277" s="30"/>
      <c r="T277" s="30"/>
      <c r="U277" s="53"/>
      <c r="V277" s="55"/>
      <c r="W277" s="53"/>
      <c r="AG277" s="86"/>
      <c r="AH277" s="87"/>
      <c r="AI277"/>
      <c r="AJ277"/>
      <c r="AK277"/>
      <c r="AL277"/>
      <c r="AM277"/>
      <c r="AN277"/>
      <c r="AO277"/>
      <c r="AP277"/>
      <c r="AQ277"/>
      <c r="AR277"/>
    </row>
    <row r="278" spans="13:44" ht="14.25" customHeight="1">
      <c r="M278" s="29"/>
      <c r="N278" s="111"/>
      <c r="O278" s="30"/>
      <c r="P278" s="30"/>
      <c r="Q278" s="30"/>
      <c r="R278" s="30"/>
      <c r="S278" s="30"/>
      <c r="T278" s="30"/>
      <c r="U278" s="53"/>
      <c r="V278" s="55"/>
      <c r="W278" s="53"/>
      <c r="AG278" s="86"/>
      <c r="AH278" s="87"/>
      <c r="AI278"/>
      <c r="AJ278"/>
      <c r="AK278"/>
      <c r="AL278"/>
      <c r="AM278"/>
      <c r="AN278"/>
      <c r="AO278"/>
      <c r="AP278"/>
      <c r="AQ278"/>
      <c r="AR278"/>
    </row>
    <row r="279" spans="13:44" ht="14.25" customHeight="1">
      <c r="M279" s="29"/>
      <c r="N279" s="111"/>
      <c r="O279" s="30"/>
      <c r="P279" s="30"/>
      <c r="Q279" s="30"/>
      <c r="R279" s="30"/>
      <c r="S279" s="30"/>
      <c r="T279" s="30"/>
      <c r="U279" s="53"/>
      <c r="V279" s="55"/>
      <c r="W279" s="53"/>
      <c r="AG279" s="86"/>
      <c r="AH279" s="87"/>
      <c r="AI279"/>
      <c r="AJ279"/>
      <c r="AK279"/>
      <c r="AL279"/>
      <c r="AM279"/>
      <c r="AN279"/>
      <c r="AO279"/>
      <c r="AP279"/>
      <c r="AQ279"/>
      <c r="AR279"/>
    </row>
    <row r="280" spans="13:44" ht="14.25" customHeight="1">
      <c r="M280" s="29"/>
      <c r="N280" s="111"/>
      <c r="O280" s="30"/>
      <c r="P280" s="30"/>
      <c r="Q280" s="30"/>
      <c r="R280" s="30"/>
      <c r="S280" s="30"/>
      <c r="T280" s="30"/>
      <c r="U280" s="53"/>
      <c r="V280" s="55"/>
      <c r="W280" s="53"/>
      <c r="AG280" s="86"/>
      <c r="AH280" s="87"/>
      <c r="AI280"/>
      <c r="AJ280"/>
      <c r="AK280"/>
      <c r="AL280"/>
      <c r="AM280"/>
      <c r="AN280"/>
      <c r="AO280"/>
      <c r="AP280"/>
      <c r="AQ280"/>
      <c r="AR280"/>
    </row>
    <row r="281" spans="13:44" ht="14.25" customHeight="1">
      <c r="M281" s="29"/>
      <c r="N281" s="111"/>
      <c r="O281" s="30"/>
      <c r="P281" s="30"/>
      <c r="Q281" s="30"/>
      <c r="R281" s="30"/>
      <c r="S281" s="30"/>
      <c r="T281" s="30"/>
      <c r="U281" s="53"/>
      <c r="V281" s="55"/>
      <c r="W281" s="53"/>
      <c r="AG281" s="86"/>
      <c r="AH281" s="87"/>
      <c r="AI281"/>
      <c r="AJ281"/>
      <c r="AK281"/>
      <c r="AL281"/>
      <c r="AM281"/>
      <c r="AN281"/>
      <c r="AO281"/>
      <c r="AP281"/>
      <c r="AQ281"/>
      <c r="AR281"/>
    </row>
    <row r="282" spans="13:44" ht="14.25" customHeight="1">
      <c r="M282" s="29"/>
      <c r="N282" s="111"/>
      <c r="O282" s="30"/>
      <c r="P282" s="30"/>
      <c r="Q282" s="30"/>
      <c r="R282" s="30"/>
      <c r="S282" s="30"/>
      <c r="T282" s="30"/>
      <c r="U282" s="53"/>
      <c r="V282" s="55"/>
      <c r="W282" s="53"/>
      <c r="AG282" s="86"/>
      <c r="AH282" s="87"/>
      <c r="AI282"/>
      <c r="AJ282"/>
      <c r="AK282"/>
      <c r="AL282"/>
      <c r="AM282"/>
      <c r="AN282"/>
      <c r="AO282"/>
      <c r="AP282"/>
      <c r="AQ282"/>
      <c r="AR282"/>
    </row>
    <row r="283" spans="13:44" ht="14.25" customHeight="1">
      <c r="M283" s="29"/>
      <c r="N283" s="111"/>
      <c r="O283" s="30"/>
      <c r="P283" s="30"/>
      <c r="Q283" s="30"/>
      <c r="R283" s="30"/>
      <c r="S283" s="30"/>
      <c r="T283" s="30"/>
      <c r="U283" s="53"/>
      <c r="V283" s="55"/>
      <c r="W283" s="53"/>
      <c r="AG283" s="86"/>
      <c r="AH283" s="87"/>
      <c r="AI283"/>
      <c r="AJ283"/>
      <c r="AK283"/>
      <c r="AL283"/>
      <c r="AM283"/>
      <c r="AN283"/>
      <c r="AO283"/>
      <c r="AP283"/>
      <c r="AQ283"/>
      <c r="AR283"/>
    </row>
    <row r="284" spans="13:44" ht="14.25" customHeight="1">
      <c r="M284" s="29"/>
      <c r="N284" s="111"/>
      <c r="O284" s="30"/>
      <c r="P284" s="30"/>
      <c r="Q284" s="30"/>
      <c r="R284" s="30"/>
      <c r="S284" s="30"/>
      <c r="T284" s="30"/>
      <c r="U284" s="53"/>
      <c r="V284" s="55"/>
      <c r="W284" s="53"/>
      <c r="AG284" s="86"/>
      <c r="AH284" s="87"/>
      <c r="AI284"/>
      <c r="AJ284"/>
      <c r="AK284"/>
      <c r="AL284"/>
      <c r="AM284"/>
      <c r="AN284"/>
      <c r="AO284"/>
      <c r="AP284"/>
      <c r="AQ284"/>
      <c r="AR284"/>
    </row>
    <row r="285" spans="13:44" ht="14.25" customHeight="1">
      <c r="M285" s="29"/>
      <c r="N285" s="111"/>
      <c r="O285" s="30"/>
      <c r="P285" s="30"/>
      <c r="Q285" s="30"/>
      <c r="R285" s="30"/>
      <c r="S285" s="30"/>
      <c r="T285" s="30"/>
      <c r="U285" s="53"/>
      <c r="V285" s="55"/>
      <c r="W285" s="53"/>
      <c r="AG285" s="86"/>
      <c r="AH285" s="87"/>
      <c r="AI285"/>
      <c r="AJ285"/>
      <c r="AK285"/>
      <c r="AL285"/>
      <c r="AM285"/>
      <c r="AN285"/>
      <c r="AO285"/>
      <c r="AP285"/>
      <c r="AQ285"/>
      <c r="AR285"/>
    </row>
    <row r="286" spans="13:44" ht="14.25" customHeight="1">
      <c r="M286" s="29"/>
      <c r="N286" s="111"/>
      <c r="O286" s="30"/>
      <c r="P286" s="30"/>
      <c r="Q286" s="30"/>
      <c r="R286" s="30"/>
      <c r="S286" s="30"/>
      <c r="T286" s="30"/>
      <c r="U286" s="53"/>
      <c r="V286" s="55"/>
      <c r="W286" s="53"/>
      <c r="AG286" s="86"/>
      <c r="AH286" s="87"/>
      <c r="AI286"/>
      <c r="AJ286"/>
      <c r="AK286"/>
      <c r="AL286"/>
      <c r="AM286"/>
      <c r="AN286"/>
      <c r="AO286"/>
      <c r="AP286"/>
      <c r="AQ286"/>
      <c r="AR286"/>
    </row>
    <row r="287" spans="13:44" ht="14.25" customHeight="1">
      <c r="M287" s="29"/>
      <c r="N287" s="111"/>
      <c r="O287" s="30"/>
      <c r="P287" s="30"/>
      <c r="Q287" s="30"/>
      <c r="R287" s="30"/>
      <c r="S287" s="30"/>
      <c r="T287" s="30"/>
      <c r="U287" s="53"/>
      <c r="V287" s="55"/>
      <c r="W287" s="53"/>
      <c r="AG287" s="86"/>
      <c r="AH287" s="87"/>
      <c r="AI287"/>
      <c r="AJ287"/>
      <c r="AK287"/>
      <c r="AL287"/>
      <c r="AM287"/>
      <c r="AN287"/>
      <c r="AO287"/>
      <c r="AP287"/>
      <c r="AQ287"/>
      <c r="AR287"/>
    </row>
    <row r="288" spans="13:44" ht="14.25" customHeight="1">
      <c r="M288" s="29"/>
      <c r="N288" s="111"/>
      <c r="O288" s="30"/>
      <c r="P288" s="30"/>
      <c r="Q288" s="30"/>
      <c r="R288" s="30"/>
      <c r="S288" s="30"/>
      <c r="T288" s="30"/>
      <c r="U288" s="53"/>
      <c r="V288" s="55"/>
      <c r="W288" s="53"/>
      <c r="AG288" s="86"/>
      <c r="AH288" s="87"/>
      <c r="AI288"/>
      <c r="AJ288"/>
      <c r="AK288"/>
      <c r="AL288"/>
      <c r="AM288"/>
      <c r="AN288"/>
      <c r="AO288"/>
      <c r="AP288"/>
      <c r="AQ288"/>
      <c r="AR288"/>
    </row>
    <row r="289" spans="13:44" ht="14.25" customHeight="1">
      <c r="M289" s="29"/>
      <c r="N289" s="111"/>
      <c r="O289" s="30"/>
      <c r="P289" s="30"/>
      <c r="Q289" s="30"/>
      <c r="R289" s="30"/>
      <c r="S289" s="30"/>
      <c r="T289" s="30"/>
      <c r="U289" s="53"/>
      <c r="V289" s="55"/>
      <c r="W289" s="53"/>
      <c r="AG289" s="86"/>
      <c r="AH289" s="87"/>
      <c r="AI289"/>
      <c r="AJ289"/>
      <c r="AK289"/>
      <c r="AL289"/>
      <c r="AM289"/>
      <c r="AN289"/>
      <c r="AO289"/>
      <c r="AP289"/>
      <c r="AQ289"/>
      <c r="AR289"/>
    </row>
    <row r="290" spans="13:44" ht="14.25" customHeight="1">
      <c r="M290" s="29"/>
      <c r="N290" s="111"/>
      <c r="O290" s="30"/>
      <c r="P290" s="30"/>
      <c r="Q290" s="30"/>
      <c r="R290" s="30"/>
      <c r="S290" s="30"/>
      <c r="T290" s="30"/>
      <c r="U290" s="53"/>
      <c r="V290" s="55"/>
      <c r="W290" s="53"/>
      <c r="AG290" s="86"/>
      <c r="AH290" s="87"/>
      <c r="AI290"/>
      <c r="AJ290"/>
      <c r="AK290"/>
      <c r="AL290"/>
      <c r="AM290"/>
      <c r="AN290"/>
      <c r="AO290"/>
      <c r="AP290"/>
      <c r="AQ290"/>
      <c r="AR290"/>
    </row>
    <row r="291" spans="13:44" ht="14.25" customHeight="1">
      <c r="M291" s="29"/>
      <c r="N291" s="111"/>
      <c r="O291" s="30"/>
      <c r="P291" s="30"/>
      <c r="Q291" s="30"/>
      <c r="R291" s="30"/>
      <c r="S291" s="30"/>
      <c r="T291" s="30"/>
      <c r="U291" s="53"/>
      <c r="V291" s="55"/>
      <c r="W291" s="53"/>
      <c r="AG291" s="86"/>
      <c r="AH291" s="87"/>
      <c r="AI291"/>
      <c r="AJ291"/>
      <c r="AK291"/>
      <c r="AL291"/>
      <c r="AM291"/>
      <c r="AN291"/>
      <c r="AO291"/>
      <c r="AP291"/>
      <c r="AQ291"/>
      <c r="AR291"/>
    </row>
    <row r="292" spans="13:44" ht="14.25" customHeight="1">
      <c r="M292" s="29"/>
      <c r="N292" s="111"/>
      <c r="O292" s="30"/>
      <c r="P292" s="30"/>
      <c r="Q292" s="30"/>
      <c r="R292" s="30"/>
      <c r="S292" s="30"/>
      <c r="T292" s="30"/>
      <c r="U292" s="53"/>
      <c r="V292" s="55"/>
      <c r="W292" s="53"/>
      <c r="AG292" s="86"/>
      <c r="AH292" s="87"/>
      <c r="AI292"/>
      <c r="AJ292"/>
      <c r="AK292"/>
      <c r="AL292"/>
      <c r="AM292"/>
      <c r="AN292"/>
      <c r="AO292"/>
      <c r="AP292"/>
      <c r="AQ292"/>
      <c r="AR292"/>
    </row>
    <row r="293" spans="13:44" ht="14.25" customHeight="1">
      <c r="M293" s="29"/>
      <c r="N293" s="111"/>
      <c r="O293" s="30"/>
      <c r="P293" s="30"/>
      <c r="Q293" s="30"/>
      <c r="R293" s="30"/>
      <c r="S293" s="30"/>
      <c r="T293" s="30"/>
      <c r="U293" s="53"/>
      <c r="V293" s="55"/>
      <c r="W293" s="53"/>
      <c r="AG293" s="86"/>
      <c r="AH293" s="87"/>
      <c r="AI293"/>
      <c r="AJ293"/>
      <c r="AK293"/>
      <c r="AL293"/>
      <c r="AM293"/>
      <c r="AN293"/>
      <c r="AO293"/>
      <c r="AP293"/>
      <c r="AQ293"/>
      <c r="AR293"/>
    </row>
    <row r="294" spans="13:44" ht="14.25" customHeight="1">
      <c r="M294" s="29"/>
      <c r="N294" s="111"/>
      <c r="O294" s="30"/>
      <c r="P294" s="30"/>
      <c r="Q294" s="30"/>
      <c r="R294" s="30"/>
      <c r="S294" s="30"/>
      <c r="T294" s="30"/>
      <c r="U294" s="53"/>
      <c r="V294" s="55"/>
      <c r="W294" s="53"/>
      <c r="AG294" s="86"/>
      <c r="AH294" s="87"/>
      <c r="AI294"/>
      <c r="AJ294"/>
      <c r="AK294"/>
      <c r="AL294"/>
      <c r="AM294"/>
      <c r="AN294"/>
      <c r="AO294"/>
      <c r="AP294"/>
      <c r="AQ294"/>
      <c r="AR294"/>
    </row>
    <row r="295" spans="13:44" ht="14.25" customHeight="1">
      <c r="M295" s="29"/>
      <c r="N295" s="111"/>
      <c r="O295" s="30"/>
      <c r="P295" s="30"/>
      <c r="Q295" s="30"/>
      <c r="R295" s="30"/>
      <c r="S295" s="30"/>
      <c r="T295" s="30"/>
      <c r="U295" s="53"/>
      <c r="V295" s="55"/>
      <c r="W295" s="53"/>
      <c r="AG295" s="86"/>
      <c r="AH295" s="87"/>
      <c r="AI295"/>
      <c r="AJ295"/>
      <c r="AK295"/>
      <c r="AL295"/>
      <c r="AM295"/>
      <c r="AN295"/>
      <c r="AO295"/>
      <c r="AP295"/>
      <c r="AQ295"/>
      <c r="AR295"/>
    </row>
    <row r="296" spans="13:44" ht="14.25" customHeight="1">
      <c r="M296" s="29"/>
      <c r="N296" s="111"/>
      <c r="O296" s="30"/>
      <c r="P296" s="30"/>
      <c r="Q296" s="30"/>
      <c r="R296" s="30"/>
      <c r="S296" s="30"/>
      <c r="T296" s="30"/>
      <c r="U296" s="53"/>
      <c r="V296" s="55"/>
      <c r="W296" s="53"/>
      <c r="AG296" s="86"/>
      <c r="AH296" s="87"/>
      <c r="AI296"/>
      <c r="AJ296"/>
      <c r="AK296"/>
      <c r="AL296"/>
      <c r="AM296"/>
      <c r="AN296"/>
      <c r="AO296"/>
      <c r="AP296"/>
      <c r="AQ296"/>
      <c r="AR296"/>
    </row>
    <row r="297" spans="13:44" ht="14.25" customHeight="1">
      <c r="M297" s="29"/>
      <c r="N297" s="111"/>
      <c r="O297" s="30"/>
      <c r="P297" s="30"/>
      <c r="Q297" s="30"/>
      <c r="R297" s="30"/>
      <c r="S297" s="30"/>
      <c r="T297" s="30"/>
      <c r="U297" s="53"/>
      <c r="V297" s="55"/>
      <c r="W297" s="53"/>
      <c r="AG297" s="86"/>
      <c r="AH297" s="87"/>
      <c r="AI297"/>
      <c r="AJ297"/>
      <c r="AK297"/>
      <c r="AL297"/>
      <c r="AM297"/>
      <c r="AN297"/>
      <c r="AO297"/>
      <c r="AP297"/>
      <c r="AQ297"/>
      <c r="AR297"/>
    </row>
    <row r="298" spans="13:44" ht="14.25" customHeight="1">
      <c r="M298" s="29"/>
      <c r="N298" s="111"/>
      <c r="O298" s="30"/>
      <c r="P298" s="30"/>
      <c r="Q298" s="30"/>
      <c r="R298" s="30"/>
      <c r="S298" s="30"/>
      <c r="T298" s="30"/>
      <c r="U298" s="53"/>
      <c r="V298" s="55"/>
      <c r="W298" s="53"/>
      <c r="AG298" s="86"/>
      <c r="AH298" s="87"/>
      <c r="AI298"/>
      <c r="AJ298"/>
      <c r="AK298"/>
      <c r="AL298"/>
      <c r="AM298"/>
      <c r="AN298"/>
      <c r="AO298"/>
      <c r="AP298"/>
      <c r="AQ298"/>
      <c r="AR298"/>
    </row>
    <row r="299" spans="13:44" ht="14.25" customHeight="1">
      <c r="M299" s="29"/>
      <c r="N299" s="111"/>
      <c r="O299" s="30"/>
      <c r="P299" s="30"/>
      <c r="Q299" s="30"/>
      <c r="R299" s="30"/>
      <c r="S299" s="30"/>
      <c r="T299" s="30"/>
      <c r="U299" s="53"/>
      <c r="V299" s="55"/>
      <c r="W299" s="53"/>
      <c r="AG299" s="86"/>
      <c r="AH299" s="87"/>
      <c r="AI299"/>
      <c r="AJ299"/>
      <c r="AK299"/>
      <c r="AL299"/>
      <c r="AM299"/>
      <c r="AN299"/>
      <c r="AO299"/>
      <c r="AP299"/>
      <c r="AQ299"/>
      <c r="AR299"/>
    </row>
    <row r="300" spans="13:44" ht="14.25" customHeight="1">
      <c r="M300" s="29"/>
      <c r="N300" s="111"/>
      <c r="O300" s="30"/>
      <c r="P300" s="30"/>
      <c r="Q300" s="30"/>
      <c r="R300" s="30"/>
      <c r="S300" s="30"/>
      <c r="T300" s="30"/>
      <c r="U300" s="53"/>
      <c r="V300" s="55"/>
      <c r="W300" s="53"/>
      <c r="AG300" s="86"/>
      <c r="AH300" s="87"/>
      <c r="AI300"/>
      <c r="AJ300"/>
      <c r="AK300"/>
      <c r="AL300"/>
      <c r="AM300"/>
      <c r="AN300"/>
      <c r="AO300"/>
      <c r="AP300"/>
      <c r="AQ300"/>
      <c r="AR300"/>
    </row>
    <row r="301" spans="13:44" ht="14.25" customHeight="1">
      <c r="M301" s="29"/>
      <c r="N301" s="111"/>
      <c r="O301" s="30"/>
      <c r="P301" s="30"/>
      <c r="Q301" s="30"/>
      <c r="R301" s="30"/>
      <c r="S301" s="30"/>
      <c r="T301" s="30"/>
      <c r="U301" s="53"/>
      <c r="V301" s="55"/>
      <c r="W301" s="53"/>
      <c r="AG301" s="86"/>
      <c r="AH301" s="87"/>
      <c r="AI301"/>
      <c r="AJ301"/>
      <c r="AK301"/>
      <c r="AL301"/>
      <c r="AM301"/>
      <c r="AN301"/>
      <c r="AO301"/>
      <c r="AP301"/>
      <c r="AQ301"/>
      <c r="AR301"/>
    </row>
    <row r="302" spans="13:44" ht="14.25" customHeight="1">
      <c r="M302" s="29"/>
      <c r="N302" s="111"/>
      <c r="O302" s="30"/>
      <c r="P302" s="30"/>
      <c r="Q302" s="30"/>
      <c r="R302" s="30"/>
      <c r="S302" s="30"/>
      <c r="T302" s="30"/>
      <c r="U302" s="53"/>
      <c r="V302" s="55"/>
      <c r="W302" s="53"/>
      <c r="AG302" s="86"/>
      <c r="AH302" s="87"/>
      <c r="AI302"/>
      <c r="AJ302"/>
      <c r="AK302"/>
      <c r="AL302"/>
      <c r="AM302"/>
      <c r="AN302"/>
      <c r="AO302"/>
      <c r="AP302"/>
      <c r="AQ302"/>
      <c r="AR302"/>
    </row>
    <row r="303" spans="13:44" ht="14.25" customHeight="1">
      <c r="M303" s="29"/>
      <c r="N303" s="111"/>
      <c r="O303" s="30"/>
      <c r="P303" s="30"/>
      <c r="Q303" s="30"/>
      <c r="R303" s="30"/>
      <c r="S303" s="30"/>
      <c r="T303" s="30"/>
      <c r="U303" s="53"/>
      <c r="V303" s="55"/>
      <c r="W303" s="53"/>
      <c r="AG303" s="86"/>
      <c r="AH303" s="87"/>
      <c r="AI303"/>
      <c r="AJ303"/>
      <c r="AK303"/>
      <c r="AL303"/>
      <c r="AM303"/>
      <c r="AN303"/>
      <c r="AO303"/>
      <c r="AP303"/>
      <c r="AQ303"/>
      <c r="AR303"/>
    </row>
    <row r="304" spans="13:44" ht="14.25" customHeight="1">
      <c r="M304" s="29"/>
      <c r="N304" s="111"/>
      <c r="O304" s="30"/>
      <c r="P304" s="30"/>
      <c r="Q304" s="30"/>
      <c r="R304" s="30"/>
      <c r="S304" s="30"/>
      <c r="T304" s="30"/>
      <c r="U304" s="53"/>
      <c r="V304" s="55"/>
      <c r="W304" s="53"/>
      <c r="AG304" s="86"/>
      <c r="AH304" s="87"/>
      <c r="AI304"/>
      <c r="AJ304"/>
      <c r="AK304"/>
      <c r="AL304"/>
      <c r="AM304"/>
      <c r="AN304"/>
      <c r="AO304"/>
      <c r="AP304"/>
      <c r="AQ304"/>
      <c r="AR304"/>
    </row>
    <row r="305" spans="13:44" ht="14.25" customHeight="1">
      <c r="M305" s="29"/>
      <c r="N305" s="111"/>
      <c r="O305" s="30"/>
      <c r="P305" s="30"/>
      <c r="Q305" s="30"/>
      <c r="R305" s="30"/>
      <c r="S305" s="30"/>
      <c r="T305" s="30"/>
      <c r="U305" s="53"/>
      <c r="V305" s="55"/>
      <c r="W305" s="53"/>
      <c r="AG305" s="86"/>
      <c r="AH305" s="87"/>
      <c r="AI305"/>
      <c r="AJ305"/>
      <c r="AK305"/>
      <c r="AL305"/>
      <c r="AM305"/>
      <c r="AN305"/>
      <c r="AO305"/>
      <c r="AP305"/>
      <c r="AQ305"/>
      <c r="AR305"/>
    </row>
    <row r="306" spans="13:44" ht="14.25" customHeight="1">
      <c r="M306" s="29"/>
      <c r="N306" s="111"/>
      <c r="O306" s="30"/>
      <c r="P306" s="30"/>
      <c r="Q306" s="30"/>
      <c r="R306" s="30"/>
      <c r="S306" s="30"/>
      <c r="T306" s="30"/>
      <c r="U306" s="53"/>
      <c r="V306" s="55"/>
      <c r="W306" s="53"/>
      <c r="AG306" s="86"/>
      <c r="AH306" s="87"/>
      <c r="AI306"/>
      <c r="AJ306"/>
      <c r="AK306"/>
      <c r="AL306"/>
      <c r="AM306"/>
      <c r="AN306"/>
      <c r="AO306"/>
      <c r="AP306"/>
      <c r="AQ306"/>
      <c r="AR306"/>
    </row>
    <row r="307" spans="13:44" ht="14.25" customHeight="1">
      <c r="M307" s="29"/>
      <c r="N307" s="111"/>
      <c r="O307" s="30"/>
      <c r="P307" s="30"/>
      <c r="Q307" s="30"/>
      <c r="R307" s="30"/>
      <c r="S307" s="30"/>
      <c r="T307" s="30"/>
      <c r="U307" s="53"/>
      <c r="V307" s="55"/>
      <c r="W307" s="53"/>
      <c r="AG307" s="86"/>
      <c r="AH307" s="87"/>
      <c r="AI307"/>
      <c r="AJ307"/>
      <c r="AK307"/>
      <c r="AL307"/>
      <c r="AM307"/>
      <c r="AN307"/>
      <c r="AO307"/>
      <c r="AP307"/>
      <c r="AQ307"/>
      <c r="AR307"/>
    </row>
    <row r="308" spans="13:44" ht="14.25" customHeight="1">
      <c r="M308" s="29"/>
      <c r="N308" s="111"/>
      <c r="O308" s="30"/>
      <c r="P308" s="30"/>
      <c r="Q308" s="30"/>
      <c r="R308" s="30"/>
      <c r="S308" s="30"/>
      <c r="T308" s="30"/>
      <c r="U308" s="53"/>
      <c r="V308" s="55"/>
      <c r="W308" s="53"/>
      <c r="AG308" s="86"/>
      <c r="AH308" s="87"/>
      <c r="AI308"/>
      <c r="AJ308"/>
      <c r="AK308"/>
      <c r="AL308"/>
      <c r="AM308"/>
      <c r="AN308"/>
      <c r="AO308"/>
      <c r="AP308"/>
      <c r="AQ308"/>
      <c r="AR308"/>
    </row>
    <row r="309" spans="13:44" ht="14.25" customHeight="1">
      <c r="M309" s="29"/>
      <c r="N309" s="111"/>
      <c r="O309" s="30"/>
      <c r="P309" s="30"/>
      <c r="Q309" s="30"/>
      <c r="R309" s="30"/>
      <c r="S309" s="30"/>
      <c r="T309" s="30"/>
      <c r="U309" s="53"/>
      <c r="V309" s="55"/>
      <c r="W309" s="53"/>
      <c r="AG309" s="86"/>
      <c r="AH309" s="87"/>
      <c r="AI309"/>
      <c r="AJ309"/>
      <c r="AK309"/>
      <c r="AL309"/>
      <c r="AM309"/>
      <c r="AN309"/>
      <c r="AO309"/>
      <c r="AP309"/>
      <c r="AQ309"/>
      <c r="AR309"/>
    </row>
    <row r="310" spans="13:44" ht="14.25" customHeight="1">
      <c r="M310" s="29"/>
      <c r="N310" s="111"/>
      <c r="O310" s="30"/>
      <c r="P310" s="30"/>
      <c r="Q310" s="30"/>
      <c r="R310" s="30"/>
      <c r="S310" s="30"/>
      <c r="T310" s="30"/>
      <c r="U310" s="53"/>
      <c r="V310" s="55"/>
      <c r="W310" s="53"/>
      <c r="AG310" s="86"/>
      <c r="AH310" s="87"/>
      <c r="AI310"/>
      <c r="AJ310"/>
      <c r="AK310"/>
      <c r="AL310"/>
      <c r="AM310"/>
      <c r="AN310"/>
      <c r="AO310"/>
      <c r="AP310"/>
      <c r="AQ310"/>
      <c r="AR310"/>
    </row>
    <row r="311" spans="13:44" ht="14.25" customHeight="1">
      <c r="M311" s="29"/>
      <c r="N311" s="111"/>
      <c r="O311" s="30"/>
      <c r="P311" s="30"/>
      <c r="Q311" s="30"/>
      <c r="R311" s="30"/>
      <c r="S311" s="30"/>
      <c r="T311" s="30"/>
      <c r="U311" s="53"/>
      <c r="V311" s="55"/>
      <c r="W311" s="53"/>
      <c r="AG311" s="86"/>
      <c r="AH311" s="87"/>
      <c r="AI311"/>
      <c r="AJ311"/>
      <c r="AK311"/>
      <c r="AL311"/>
      <c r="AM311"/>
      <c r="AN311"/>
      <c r="AO311"/>
      <c r="AP311"/>
      <c r="AQ311"/>
      <c r="AR311"/>
    </row>
    <row r="312" spans="13:44" ht="14.25" customHeight="1">
      <c r="M312" s="29"/>
      <c r="N312" s="111"/>
      <c r="O312" s="30"/>
      <c r="P312" s="30"/>
      <c r="Q312" s="30"/>
      <c r="R312" s="30"/>
      <c r="S312" s="30"/>
      <c r="T312" s="30"/>
      <c r="U312" s="53"/>
      <c r="V312" s="55"/>
      <c r="W312" s="53"/>
      <c r="AG312" s="86"/>
      <c r="AH312" s="87"/>
      <c r="AI312"/>
      <c r="AJ312"/>
      <c r="AK312"/>
      <c r="AL312"/>
      <c r="AM312"/>
      <c r="AN312"/>
      <c r="AO312"/>
      <c r="AP312"/>
      <c r="AQ312"/>
      <c r="AR312"/>
    </row>
    <row r="313" spans="13:44" ht="14.25" customHeight="1">
      <c r="M313" s="29"/>
      <c r="N313" s="111"/>
      <c r="O313" s="30"/>
      <c r="P313" s="30"/>
      <c r="Q313" s="30"/>
      <c r="R313" s="30"/>
      <c r="S313" s="30"/>
      <c r="T313" s="30"/>
      <c r="U313" s="53"/>
      <c r="V313" s="55"/>
      <c r="W313" s="53"/>
      <c r="AG313" s="86"/>
      <c r="AH313" s="87"/>
      <c r="AI313"/>
      <c r="AJ313"/>
      <c r="AK313"/>
      <c r="AL313"/>
      <c r="AM313"/>
      <c r="AN313"/>
      <c r="AO313"/>
      <c r="AP313"/>
      <c r="AQ313"/>
      <c r="AR313"/>
    </row>
    <row r="314" spans="13:44" ht="14.25" customHeight="1">
      <c r="M314" s="29"/>
      <c r="N314" s="111"/>
      <c r="O314" s="30"/>
      <c r="P314" s="30"/>
      <c r="Q314" s="30"/>
      <c r="R314" s="30"/>
      <c r="S314" s="30"/>
      <c r="T314" s="30"/>
      <c r="U314" s="53"/>
      <c r="V314" s="55"/>
      <c r="W314" s="53"/>
      <c r="AG314" s="86"/>
      <c r="AH314" s="87"/>
      <c r="AI314"/>
      <c r="AJ314"/>
      <c r="AK314"/>
      <c r="AL314"/>
      <c r="AM314"/>
      <c r="AN314"/>
      <c r="AO314"/>
      <c r="AP314"/>
      <c r="AQ314"/>
      <c r="AR314"/>
    </row>
    <row r="315" spans="13:44" ht="14.25" customHeight="1">
      <c r="M315" s="29"/>
      <c r="N315" s="111"/>
      <c r="O315" s="30"/>
      <c r="P315" s="30"/>
      <c r="Q315" s="30"/>
      <c r="R315" s="30"/>
      <c r="S315" s="30"/>
      <c r="T315" s="30"/>
      <c r="U315" s="53"/>
      <c r="V315" s="55"/>
      <c r="W315" s="53"/>
      <c r="AG315" s="86"/>
      <c r="AH315" s="87"/>
      <c r="AI315"/>
      <c r="AJ315"/>
      <c r="AK315"/>
      <c r="AL315"/>
      <c r="AM315"/>
      <c r="AN315"/>
      <c r="AO315"/>
      <c r="AP315"/>
      <c r="AQ315"/>
      <c r="AR315"/>
    </row>
    <row r="316" spans="13:44" ht="14.25" customHeight="1">
      <c r="M316" s="29"/>
      <c r="N316" s="111"/>
      <c r="O316" s="30"/>
      <c r="P316" s="30"/>
      <c r="Q316" s="30"/>
      <c r="R316" s="30"/>
      <c r="S316" s="30"/>
      <c r="T316" s="30"/>
      <c r="U316" s="53"/>
      <c r="V316" s="55"/>
      <c r="W316" s="53"/>
      <c r="AG316" s="86"/>
      <c r="AH316" s="87"/>
      <c r="AI316"/>
      <c r="AJ316"/>
      <c r="AK316"/>
      <c r="AL316"/>
      <c r="AM316"/>
      <c r="AN316"/>
      <c r="AO316"/>
      <c r="AP316"/>
      <c r="AQ316"/>
      <c r="AR316"/>
    </row>
    <row r="317" spans="13:44" ht="14.25" customHeight="1">
      <c r="M317" s="29"/>
      <c r="N317" s="111"/>
      <c r="O317" s="30"/>
      <c r="P317" s="30"/>
      <c r="Q317" s="30"/>
      <c r="R317" s="30"/>
      <c r="S317" s="30"/>
      <c r="T317" s="30"/>
      <c r="U317" s="53"/>
      <c r="V317" s="55"/>
      <c r="W317" s="53"/>
      <c r="AG317" s="86"/>
      <c r="AH317" s="87"/>
      <c r="AI317"/>
      <c r="AJ317"/>
      <c r="AK317"/>
      <c r="AL317"/>
      <c r="AM317"/>
      <c r="AN317"/>
      <c r="AO317"/>
      <c r="AP317"/>
      <c r="AQ317"/>
      <c r="AR317"/>
    </row>
    <row r="318" spans="13:44" ht="14.25" customHeight="1">
      <c r="M318" s="29"/>
      <c r="N318" s="111"/>
      <c r="O318" s="30"/>
      <c r="P318" s="30"/>
      <c r="Q318" s="30"/>
      <c r="R318" s="30"/>
      <c r="S318" s="30"/>
      <c r="T318" s="30"/>
      <c r="U318" s="53"/>
      <c r="V318" s="55"/>
      <c r="W318" s="53"/>
      <c r="AG318" s="86"/>
      <c r="AH318" s="87"/>
      <c r="AI318"/>
      <c r="AJ318"/>
      <c r="AK318"/>
      <c r="AL318"/>
      <c r="AM318"/>
      <c r="AN318"/>
      <c r="AO318"/>
      <c r="AP318"/>
      <c r="AQ318"/>
      <c r="AR318"/>
    </row>
    <row r="319" spans="13:44" ht="14.25" customHeight="1">
      <c r="M319" s="29"/>
      <c r="N319" s="111"/>
      <c r="O319" s="30"/>
      <c r="P319" s="30"/>
      <c r="Q319" s="30"/>
      <c r="R319" s="30"/>
      <c r="S319" s="30"/>
      <c r="T319" s="30"/>
      <c r="U319" s="53"/>
      <c r="V319" s="55"/>
      <c r="W319" s="53"/>
      <c r="AG319" s="86"/>
      <c r="AH319" s="87"/>
      <c r="AI319"/>
      <c r="AJ319"/>
      <c r="AK319"/>
      <c r="AL319"/>
      <c r="AM319"/>
      <c r="AN319"/>
      <c r="AO319"/>
      <c r="AP319"/>
      <c r="AQ319"/>
      <c r="AR319"/>
    </row>
    <row r="320" spans="13:44" ht="14.25" customHeight="1">
      <c r="M320" s="29"/>
      <c r="N320" s="111"/>
      <c r="O320" s="30"/>
      <c r="P320" s="30"/>
      <c r="Q320" s="30"/>
      <c r="R320" s="30"/>
      <c r="S320" s="30"/>
      <c r="T320" s="30"/>
      <c r="U320" s="53"/>
      <c r="V320" s="55"/>
      <c r="W320" s="53"/>
      <c r="AG320" s="86"/>
      <c r="AH320" s="87"/>
      <c r="AI320"/>
      <c r="AJ320"/>
      <c r="AK320"/>
      <c r="AL320"/>
      <c r="AM320"/>
      <c r="AN320"/>
      <c r="AO320"/>
      <c r="AP320"/>
      <c r="AQ320"/>
      <c r="AR320"/>
    </row>
    <row r="321" spans="13:44" ht="14.25" customHeight="1">
      <c r="M321" s="29"/>
      <c r="N321" s="111"/>
      <c r="O321" s="30"/>
      <c r="P321" s="30"/>
      <c r="Q321" s="30"/>
      <c r="R321" s="30"/>
      <c r="S321" s="30"/>
      <c r="T321" s="30"/>
      <c r="U321" s="53"/>
      <c r="V321" s="55"/>
      <c r="W321" s="53"/>
      <c r="AG321" s="86"/>
      <c r="AH321" s="87"/>
      <c r="AI321"/>
      <c r="AJ321"/>
      <c r="AK321"/>
      <c r="AL321"/>
      <c r="AM321"/>
      <c r="AN321"/>
      <c r="AO321"/>
      <c r="AP321"/>
      <c r="AQ321"/>
      <c r="AR321"/>
    </row>
    <row r="322" spans="13:44" ht="14.25" customHeight="1">
      <c r="M322" s="29"/>
      <c r="N322" s="111"/>
      <c r="O322" s="30"/>
      <c r="P322" s="30"/>
      <c r="Q322" s="30"/>
      <c r="R322" s="30"/>
      <c r="S322" s="30"/>
      <c r="T322" s="30"/>
      <c r="U322" s="53"/>
      <c r="V322" s="55"/>
      <c r="W322" s="53"/>
      <c r="AG322" s="86"/>
      <c r="AH322" s="87"/>
      <c r="AI322"/>
      <c r="AJ322"/>
      <c r="AK322"/>
      <c r="AL322"/>
      <c r="AM322"/>
      <c r="AN322"/>
      <c r="AO322"/>
      <c r="AP322"/>
      <c r="AQ322"/>
      <c r="AR322"/>
    </row>
    <row r="323" spans="13:44" ht="14.25" customHeight="1">
      <c r="M323" s="29"/>
      <c r="N323" s="111"/>
      <c r="O323" s="30"/>
      <c r="P323" s="30"/>
      <c r="Q323" s="30"/>
      <c r="R323" s="30"/>
      <c r="S323" s="30"/>
      <c r="T323" s="30"/>
      <c r="U323" s="53"/>
      <c r="V323" s="55"/>
      <c r="W323" s="53"/>
      <c r="AG323" s="86"/>
      <c r="AH323" s="87"/>
      <c r="AI323"/>
      <c r="AJ323"/>
      <c r="AK323"/>
      <c r="AL323"/>
      <c r="AM323"/>
      <c r="AN323"/>
      <c r="AO323"/>
      <c r="AP323"/>
      <c r="AQ323"/>
      <c r="AR323"/>
    </row>
    <row r="324" spans="13:44" ht="14.25" customHeight="1">
      <c r="M324" s="29"/>
      <c r="N324" s="111"/>
      <c r="O324" s="30"/>
      <c r="P324" s="30"/>
      <c r="Q324" s="30"/>
      <c r="R324" s="30"/>
      <c r="S324" s="30"/>
      <c r="T324" s="30"/>
      <c r="U324" s="53"/>
      <c r="V324" s="55"/>
      <c r="W324" s="53"/>
      <c r="AG324" s="86"/>
      <c r="AH324" s="87"/>
      <c r="AI324"/>
      <c r="AJ324"/>
      <c r="AK324"/>
      <c r="AL324"/>
      <c r="AM324"/>
      <c r="AN324"/>
      <c r="AO324"/>
      <c r="AP324"/>
      <c r="AQ324"/>
      <c r="AR324"/>
    </row>
    <row r="325" spans="13:44" ht="14.25" customHeight="1">
      <c r="M325" s="29"/>
      <c r="N325" s="111"/>
      <c r="O325" s="30"/>
      <c r="P325" s="30"/>
      <c r="Q325" s="30"/>
      <c r="R325" s="30"/>
      <c r="S325" s="30"/>
      <c r="T325" s="30"/>
      <c r="U325" s="53"/>
      <c r="V325" s="55"/>
      <c r="W325" s="53"/>
      <c r="AG325" s="86"/>
      <c r="AH325" s="87"/>
      <c r="AI325"/>
      <c r="AJ325"/>
      <c r="AK325"/>
      <c r="AL325"/>
      <c r="AM325"/>
      <c r="AN325"/>
      <c r="AO325"/>
      <c r="AP325"/>
      <c r="AQ325"/>
      <c r="AR325"/>
    </row>
    <row r="326" spans="13:44" ht="14.25" customHeight="1">
      <c r="M326" s="29"/>
      <c r="N326" s="111"/>
      <c r="O326" s="30"/>
      <c r="P326" s="30"/>
      <c r="Q326" s="30"/>
      <c r="R326" s="30"/>
      <c r="S326" s="30"/>
      <c r="T326" s="30"/>
      <c r="U326" s="53"/>
      <c r="V326" s="55"/>
      <c r="W326" s="53"/>
      <c r="AG326" s="86"/>
      <c r="AH326" s="87"/>
      <c r="AI326"/>
      <c r="AJ326"/>
      <c r="AK326"/>
      <c r="AL326"/>
      <c r="AM326"/>
      <c r="AN326"/>
      <c r="AO326"/>
      <c r="AP326"/>
      <c r="AQ326"/>
      <c r="AR326"/>
    </row>
    <row r="327" spans="13:44" ht="14.25" customHeight="1">
      <c r="M327" s="29"/>
      <c r="N327" s="111"/>
      <c r="O327" s="30"/>
      <c r="P327" s="30"/>
      <c r="Q327" s="30"/>
      <c r="R327" s="30"/>
      <c r="S327" s="30"/>
      <c r="T327" s="30"/>
      <c r="U327" s="53"/>
      <c r="V327" s="55"/>
      <c r="W327" s="53"/>
      <c r="AG327" s="86"/>
      <c r="AH327" s="87"/>
      <c r="AI327"/>
      <c r="AJ327"/>
      <c r="AK327"/>
      <c r="AL327"/>
      <c r="AM327"/>
      <c r="AN327"/>
      <c r="AO327"/>
      <c r="AP327"/>
      <c r="AQ327"/>
      <c r="AR327"/>
    </row>
    <row r="328" spans="13:44" ht="14.25" customHeight="1">
      <c r="M328" s="29"/>
      <c r="N328" s="111"/>
      <c r="O328" s="30"/>
      <c r="P328" s="30"/>
      <c r="Q328" s="30"/>
      <c r="R328" s="30"/>
      <c r="S328" s="30"/>
      <c r="T328" s="30"/>
      <c r="U328" s="53"/>
      <c r="V328" s="55"/>
      <c r="W328" s="53"/>
      <c r="AG328" s="86"/>
      <c r="AH328" s="87"/>
      <c r="AI328"/>
      <c r="AJ328"/>
      <c r="AK328"/>
      <c r="AL328"/>
      <c r="AM328"/>
      <c r="AN328"/>
      <c r="AO328"/>
      <c r="AP328"/>
      <c r="AQ328"/>
      <c r="AR328"/>
    </row>
    <row r="329" spans="13:44" ht="14.25" customHeight="1">
      <c r="M329" s="29"/>
      <c r="N329" s="111"/>
      <c r="O329" s="30"/>
      <c r="P329" s="30"/>
      <c r="Q329" s="30"/>
      <c r="R329" s="30"/>
      <c r="S329" s="30"/>
      <c r="T329" s="30"/>
      <c r="U329" s="53"/>
      <c r="V329" s="55"/>
      <c r="W329" s="53"/>
      <c r="AG329" s="86"/>
      <c r="AH329" s="87"/>
      <c r="AI329"/>
      <c r="AJ329"/>
      <c r="AK329"/>
      <c r="AL329"/>
      <c r="AM329"/>
      <c r="AN329"/>
      <c r="AO329"/>
      <c r="AP329"/>
      <c r="AQ329"/>
      <c r="AR329"/>
    </row>
    <row r="330" spans="13:44" ht="14.25" customHeight="1">
      <c r="M330" s="29"/>
      <c r="N330" s="111"/>
      <c r="O330" s="30"/>
      <c r="P330" s="30"/>
      <c r="Q330" s="30"/>
      <c r="R330" s="30"/>
      <c r="S330" s="30"/>
      <c r="T330" s="30"/>
      <c r="U330" s="53"/>
      <c r="V330" s="55"/>
      <c r="W330" s="53"/>
      <c r="AG330" s="86"/>
      <c r="AH330" s="87"/>
      <c r="AI330"/>
      <c r="AJ330"/>
      <c r="AK330"/>
      <c r="AL330"/>
      <c r="AM330"/>
      <c r="AN330"/>
      <c r="AO330"/>
      <c r="AP330"/>
      <c r="AQ330"/>
      <c r="AR330"/>
    </row>
    <row r="331" spans="13:44" ht="14.25" customHeight="1">
      <c r="M331" s="29"/>
      <c r="N331" s="111"/>
      <c r="O331" s="30"/>
      <c r="P331" s="30"/>
      <c r="Q331" s="30"/>
      <c r="R331" s="30"/>
      <c r="S331" s="30"/>
      <c r="T331" s="30"/>
      <c r="U331" s="53"/>
      <c r="V331" s="55"/>
      <c r="W331" s="53"/>
      <c r="AG331" s="86"/>
      <c r="AH331" s="87"/>
      <c r="AI331"/>
      <c r="AJ331"/>
      <c r="AK331"/>
      <c r="AL331"/>
      <c r="AM331"/>
      <c r="AN331"/>
      <c r="AO331"/>
      <c r="AP331"/>
      <c r="AQ331"/>
      <c r="AR331"/>
    </row>
    <row r="332" spans="13:44" ht="14.25" customHeight="1">
      <c r="M332" s="29"/>
      <c r="N332" s="111"/>
      <c r="O332" s="30"/>
      <c r="P332" s="30"/>
      <c r="Q332" s="30"/>
      <c r="R332" s="30"/>
      <c r="S332" s="30"/>
      <c r="T332" s="30"/>
      <c r="U332" s="53"/>
      <c r="V332" s="55"/>
      <c r="W332" s="53"/>
      <c r="AG332" s="86"/>
      <c r="AH332" s="87"/>
      <c r="AI332"/>
      <c r="AJ332"/>
      <c r="AK332"/>
      <c r="AL332"/>
      <c r="AM332"/>
      <c r="AN332"/>
      <c r="AO332"/>
      <c r="AP332"/>
      <c r="AQ332"/>
      <c r="AR332"/>
    </row>
    <row r="333" spans="13:44" ht="14.25" customHeight="1">
      <c r="M333" s="29"/>
      <c r="N333" s="111"/>
      <c r="O333" s="30"/>
      <c r="P333" s="30"/>
      <c r="Q333" s="30"/>
      <c r="R333" s="30"/>
      <c r="S333" s="30"/>
      <c r="T333" s="30"/>
      <c r="U333" s="53"/>
      <c r="V333" s="55"/>
      <c r="W333" s="53"/>
      <c r="AG333" s="86"/>
      <c r="AH333" s="87"/>
      <c r="AI333"/>
      <c r="AJ333"/>
      <c r="AK333"/>
      <c r="AL333"/>
      <c r="AM333"/>
      <c r="AN333"/>
      <c r="AO333"/>
      <c r="AP333"/>
      <c r="AQ333"/>
      <c r="AR333"/>
    </row>
    <row r="334" spans="13:44" ht="14.25" customHeight="1">
      <c r="M334" s="29"/>
      <c r="N334" s="111"/>
      <c r="O334" s="30"/>
      <c r="P334" s="30"/>
      <c r="Q334" s="30"/>
      <c r="R334" s="30"/>
      <c r="S334" s="30"/>
      <c r="T334" s="30"/>
      <c r="U334" s="53"/>
      <c r="V334" s="55"/>
      <c r="W334" s="53"/>
      <c r="AG334" s="86"/>
      <c r="AH334" s="87"/>
      <c r="AI334"/>
      <c r="AJ334"/>
      <c r="AK334"/>
      <c r="AL334"/>
      <c r="AM334"/>
      <c r="AN334"/>
      <c r="AO334"/>
      <c r="AP334"/>
      <c r="AQ334"/>
      <c r="AR334"/>
    </row>
    <row r="335" spans="13:44" ht="14.25" customHeight="1">
      <c r="M335" s="29"/>
      <c r="N335" s="111"/>
      <c r="O335" s="30"/>
      <c r="P335" s="30"/>
      <c r="Q335" s="30"/>
      <c r="R335" s="30"/>
      <c r="S335" s="30"/>
      <c r="T335" s="30"/>
      <c r="U335" s="53"/>
      <c r="V335" s="55"/>
      <c r="W335" s="53"/>
      <c r="AG335" s="86"/>
      <c r="AH335" s="87"/>
      <c r="AI335"/>
      <c r="AJ335"/>
      <c r="AK335"/>
      <c r="AL335"/>
      <c r="AM335"/>
      <c r="AN335"/>
      <c r="AO335"/>
      <c r="AP335"/>
      <c r="AQ335"/>
      <c r="AR335"/>
    </row>
    <row r="336" spans="13:44" ht="14.25" customHeight="1">
      <c r="M336" s="29"/>
      <c r="N336" s="111"/>
      <c r="O336" s="30"/>
      <c r="P336" s="30"/>
      <c r="Q336" s="30"/>
      <c r="R336" s="30"/>
      <c r="S336" s="30"/>
      <c r="T336" s="30"/>
      <c r="U336" s="53"/>
      <c r="V336" s="55"/>
      <c r="W336" s="53"/>
      <c r="AG336" s="86"/>
      <c r="AH336" s="87"/>
      <c r="AI336"/>
      <c r="AJ336"/>
      <c r="AK336"/>
      <c r="AL336"/>
      <c r="AM336"/>
      <c r="AN336"/>
      <c r="AO336"/>
      <c r="AP336"/>
      <c r="AQ336"/>
      <c r="AR336"/>
    </row>
    <row r="337" spans="13:44" ht="14.25" customHeight="1">
      <c r="M337" s="29"/>
      <c r="N337" s="111"/>
      <c r="O337" s="30"/>
      <c r="P337" s="30"/>
      <c r="Q337" s="30"/>
      <c r="R337" s="30"/>
      <c r="S337" s="30"/>
      <c r="T337" s="30"/>
      <c r="U337" s="53"/>
      <c r="V337" s="55"/>
      <c r="W337" s="53"/>
      <c r="AG337" s="86"/>
      <c r="AH337" s="87"/>
      <c r="AI337"/>
      <c r="AJ337"/>
      <c r="AK337"/>
      <c r="AL337"/>
      <c r="AM337"/>
      <c r="AN337"/>
      <c r="AO337"/>
      <c r="AP337"/>
      <c r="AQ337"/>
      <c r="AR337"/>
    </row>
    <row r="338" spans="13:44" ht="14.25" customHeight="1">
      <c r="M338" s="29"/>
      <c r="N338" s="111"/>
      <c r="O338" s="30"/>
      <c r="P338" s="30"/>
      <c r="Q338" s="30"/>
      <c r="R338" s="30"/>
      <c r="S338" s="30"/>
      <c r="T338" s="30"/>
      <c r="U338" s="53"/>
      <c r="V338" s="55"/>
      <c r="W338" s="53"/>
      <c r="AG338" s="86"/>
      <c r="AH338" s="87"/>
      <c r="AI338"/>
      <c r="AJ338"/>
      <c r="AK338"/>
      <c r="AL338"/>
      <c r="AM338"/>
      <c r="AN338"/>
      <c r="AO338"/>
      <c r="AP338"/>
      <c r="AQ338"/>
      <c r="AR338"/>
    </row>
    <row r="339" spans="13:44" ht="14.25" customHeight="1">
      <c r="M339" s="29"/>
      <c r="N339" s="111"/>
      <c r="O339" s="30"/>
      <c r="P339" s="30"/>
      <c r="Q339" s="30"/>
      <c r="R339" s="30"/>
      <c r="S339" s="30"/>
      <c r="T339" s="30"/>
      <c r="U339" s="53"/>
      <c r="V339" s="55"/>
      <c r="W339" s="53"/>
      <c r="AG339" s="86"/>
      <c r="AH339" s="87"/>
      <c r="AI339"/>
      <c r="AJ339"/>
      <c r="AK339"/>
      <c r="AL339"/>
      <c r="AM339"/>
      <c r="AN339"/>
      <c r="AO339"/>
      <c r="AP339"/>
      <c r="AQ339"/>
      <c r="AR339"/>
    </row>
    <row r="340" spans="13:44" ht="14.25" customHeight="1">
      <c r="M340" s="29"/>
      <c r="N340" s="111"/>
      <c r="O340" s="30"/>
      <c r="P340" s="30"/>
      <c r="Q340" s="30"/>
      <c r="R340" s="30"/>
      <c r="S340" s="30"/>
      <c r="T340" s="30"/>
      <c r="U340" s="53"/>
      <c r="V340" s="55"/>
      <c r="W340" s="53"/>
      <c r="AG340" s="86"/>
      <c r="AH340" s="87"/>
      <c r="AI340"/>
      <c r="AJ340"/>
      <c r="AK340"/>
      <c r="AL340"/>
      <c r="AM340"/>
      <c r="AN340"/>
      <c r="AO340"/>
      <c r="AP340"/>
      <c r="AQ340"/>
      <c r="AR340"/>
    </row>
    <row r="341" spans="13:44" ht="14.25" customHeight="1">
      <c r="M341" s="29"/>
      <c r="N341" s="111"/>
      <c r="O341" s="30"/>
      <c r="P341" s="30"/>
      <c r="Q341" s="30"/>
      <c r="R341" s="30"/>
      <c r="S341" s="30"/>
      <c r="T341" s="30"/>
      <c r="U341" s="53"/>
      <c r="V341" s="55"/>
      <c r="W341" s="53"/>
      <c r="AG341" s="86"/>
      <c r="AH341" s="87"/>
      <c r="AI341"/>
      <c r="AJ341"/>
      <c r="AK341"/>
      <c r="AL341"/>
      <c r="AM341"/>
      <c r="AN341"/>
      <c r="AO341"/>
      <c r="AP341"/>
      <c r="AQ341"/>
      <c r="AR341"/>
    </row>
    <row r="342" spans="13:44" ht="14.25" customHeight="1">
      <c r="M342" s="29"/>
      <c r="N342" s="111"/>
      <c r="O342" s="30"/>
      <c r="P342" s="30"/>
      <c r="Q342" s="30"/>
      <c r="R342" s="30"/>
      <c r="S342" s="30"/>
      <c r="T342" s="30"/>
      <c r="U342" s="53"/>
      <c r="V342" s="55"/>
      <c r="W342" s="53"/>
      <c r="AG342" s="86"/>
      <c r="AH342" s="87"/>
      <c r="AI342"/>
      <c r="AJ342"/>
      <c r="AK342"/>
      <c r="AL342"/>
      <c r="AM342"/>
      <c r="AN342"/>
      <c r="AO342"/>
      <c r="AP342"/>
      <c r="AQ342"/>
      <c r="AR342"/>
    </row>
    <row r="343" spans="13:44" ht="14.25" customHeight="1">
      <c r="M343" s="29"/>
      <c r="N343" s="111"/>
      <c r="O343" s="30"/>
      <c r="P343" s="30"/>
      <c r="Q343" s="30"/>
      <c r="R343" s="30"/>
      <c r="S343" s="30"/>
      <c r="T343" s="30"/>
      <c r="U343" s="53"/>
      <c r="V343" s="55"/>
      <c r="W343" s="53"/>
      <c r="AG343" s="86"/>
      <c r="AH343" s="87"/>
      <c r="AI343"/>
      <c r="AJ343"/>
      <c r="AK343"/>
      <c r="AL343"/>
      <c r="AM343"/>
      <c r="AN343"/>
      <c r="AO343"/>
      <c r="AP343"/>
      <c r="AQ343"/>
      <c r="AR343"/>
    </row>
    <row r="344" spans="13:44" ht="14.25" customHeight="1">
      <c r="M344" s="29"/>
      <c r="N344" s="111"/>
      <c r="O344" s="30"/>
      <c r="P344" s="30"/>
      <c r="Q344" s="30"/>
      <c r="R344" s="30"/>
      <c r="S344" s="30"/>
      <c r="T344" s="30"/>
      <c r="U344" s="53"/>
      <c r="V344" s="55"/>
      <c r="W344" s="53"/>
      <c r="AG344" s="86"/>
      <c r="AH344" s="87"/>
      <c r="AI344"/>
      <c r="AJ344"/>
      <c r="AK344"/>
      <c r="AL344"/>
      <c r="AM344"/>
      <c r="AN344"/>
      <c r="AO344"/>
      <c r="AP344"/>
      <c r="AQ344"/>
      <c r="AR344"/>
    </row>
    <row r="345" spans="13:44" ht="14.25" customHeight="1">
      <c r="M345" s="29"/>
      <c r="N345" s="111"/>
      <c r="O345" s="30"/>
      <c r="P345" s="30"/>
      <c r="Q345" s="30"/>
      <c r="R345" s="30"/>
      <c r="S345" s="30"/>
      <c r="T345" s="30"/>
      <c r="U345" s="53"/>
      <c r="V345" s="55"/>
      <c r="W345" s="53"/>
      <c r="AG345" s="86"/>
      <c r="AH345" s="87"/>
      <c r="AI345"/>
      <c r="AJ345"/>
      <c r="AK345"/>
      <c r="AL345"/>
      <c r="AM345"/>
      <c r="AN345"/>
      <c r="AO345"/>
      <c r="AP345"/>
      <c r="AQ345"/>
      <c r="AR345"/>
    </row>
    <row r="346" spans="13:44" ht="14.25" customHeight="1">
      <c r="M346" s="29"/>
      <c r="N346" s="111"/>
      <c r="O346" s="30"/>
      <c r="P346" s="30"/>
      <c r="Q346" s="30"/>
      <c r="R346" s="30"/>
      <c r="S346" s="30"/>
      <c r="T346" s="30"/>
      <c r="U346" s="53"/>
      <c r="V346" s="55"/>
      <c r="W346" s="53"/>
      <c r="AG346" s="86"/>
      <c r="AH346" s="87"/>
      <c r="AI346"/>
      <c r="AJ346"/>
      <c r="AK346"/>
      <c r="AL346"/>
      <c r="AM346"/>
      <c r="AN346"/>
      <c r="AO346"/>
      <c r="AP346"/>
      <c r="AQ346"/>
      <c r="AR346"/>
    </row>
    <row r="347" spans="13:44" ht="14.25" customHeight="1">
      <c r="M347" s="29"/>
      <c r="N347" s="111"/>
      <c r="O347" s="30"/>
      <c r="P347" s="30"/>
      <c r="Q347" s="30"/>
      <c r="R347" s="30"/>
      <c r="S347" s="30"/>
      <c r="T347" s="30"/>
      <c r="U347" s="53"/>
      <c r="V347" s="55"/>
      <c r="W347" s="53"/>
      <c r="AG347" s="86"/>
      <c r="AH347" s="87"/>
      <c r="AI347"/>
      <c r="AJ347"/>
      <c r="AK347"/>
      <c r="AL347"/>
      <c r="AM347"/>
      <c r="AN347"/>
      <c r="AO347"/>
      <c r="AP347"/>
      <c r="AQ347"/>
      <c r="AR347"/>
    </row>
    <row r="348" spans="13:44" ht="14.25" customHeight="1">
      <c r="M348" s="29"/>
      <c r="N348" s="111"/>
      <c r="O348" s="30"/>
      <c r="P348" s="30"/>
      <c r="Q348" s="30"/>
      <c r="R348" s="30"/>
      <c r="S348" s="30"/>
      <c r="T348" s="30"/>
      <c r="U348" s="53"/>
      <c r="V348" s="55"/>
      <c r="W348" s="53"/>
      <c r="AG348" s="86"/>
      <c r="AH348" s="87"/>
      <c r="AI348"/>
      <c r="AJ348"/>
      <c r="AK348"/>
      <c r="AL348"/>
      <c r="AM348"/>
      <c r="AN348"/>
      <c r="AO348"/>
      <c r="AP348"/>
      <c r="AQ348"/>
      <c r="AR348"/>
    </row>
    <row r="349" spans="13:44" ht="14.25" customHeight="1">
      <c r="M349" s="29"/>
      <c r="N349" s="111"/>
      <c r="O349" s="30"/>
      <c r="P349" s="30"/>
      <c r="Q349" s="30"/>
      <c r="R349" s="30"/>
      <c r="S349" s="30"/>
      <c r="T349" s="30"/>
      <c r="U349" s="53"/>
      <c r="V349" s="55"/>
      <c r="W349" s="53"/>
      <c r="AG349" s="86"/>
      <c r="AH349" s="87"/>
      <c r="AI349"/>
      <c r="AJ349"/>
      <c r="AK349"/>
      <c r="AL349"/>
      <c r="AM349"/>
      <c r="AN349"/>
      <c r="AO349"/>
      <c r="AP349"/>
      <c r="AQ349"/>
      <c r="AR349"/>
    </row>
    <row r="350" spans="13:44" ht="14.25" customHeight="1">
      <c r="M350" s="29"/>
      <c r="N350" s="111"/>
      <c r="O350" s="30"/>
      <c r="P350" s="30"/>
      <c r="Q350" s="30"/>
      <c r="R350" s="30"/>
      <c r="S350" s="30"/>
      <c r="T350" s="30"/>
      <c r="U350" s="53"/>
      <c r="V350" s="55"/>
      <c r="W350" s="53"/>
      <c r="AG350" s="86"/>
      <c r="AH350" s="87"/>
      <c r="AI350"/>
      <c r="AJ350"/>
      <c r="AK350"/>
      <c r="AL350"/>
      <c r="AM350"/>
      <c r="AN350"/>
      <c r="AO350"/>
      <c r="AP350"/>
      <c r="AQ350"/>
      <c r="AR350"/>
    </row>
    <row r="351" spans="13:44" ht="14.25" customHeight="1">
      <c r="M351" s="29"/>
      <c r="N351" s="111"/>
      <c r="O351" s="30"/>
      <c r="P351" s="30"/>
      <c r="Q351" s="30"/>
      <c r="R351" s="30"/>
      <c r="S351" s="30"/>
      <c r="T351" s="30"/>
      <c r="U351" s="53"/>
      <c r="V351" s="55"/>
      <c r="W351" s="53"/>
      <c r="AG351" s="86"/>
      <c r="AH351" s="87"/>
      <c r="AI351"/>
      <c r="AJ351"/>
      <c r="AK351"/>
      <c r="AL351"/>
      <c r="AM351"/>
      <c r="AN351"/>
      <c r="AO351"/>
      <c r="AP351"/>
      <c r="AQ351"/>
      <c r="AR351"/>
    </row>
    <row r="352" spans="13:44" ht="14.25" customHeight="1">
      <c r="M352" s="29"/>
      <c r="N352" s="111"/>
      <c r="O352" s="30"/>
      <c r="P352" s="30"/>
      <c r="Q352" s="30"/>
      <c r="R352" s="30"/>
      <c r="S352" s="30"/>
      <c r="T352" s="30"/>
      <c r="U352" s="53"/>
      <c r="V352" s="55"/>
      <c r="W352" s="53"/>
      <c r="AG352" s="86"/>
      <c r="AH352" s="87"/>
      <c r="AI352"/>
      <c r="AJ352"/>
      <c r="AK352"/>
      <c r="AL352"/>
      <c r="AM352"/>
      <c r="AN352"/>
      <c r="AO352"/>
      <c r="AP352"/>
      <c r="AQ352"/>
      <c r="AR352"/>
    </row>
    <row r="353" spans="13:44" ht="14.25" customHeight="1">
      <c r="M353" s="29"/>
      <c r="N353" s="111"/>
      <c r="O353" s="30"/>
      <c r="P353" s="30"/>
      <c r="Q353" s="30"/>
      <c r="R353" s="30"/>
      <c r="S353" s="30"/>
      <c r="T353" s="30"/>
      <c r="U353" s="53"/>
      <c r="V353" s="55"/>
      <c r="W353" s="53"/>
      <c r="AG353" s="86"/>
      <c r="AH353" s="87"/>
      <c r="AI353"/>
      <c r="AJ353"/>
      <c r="AK353"/>
      <c r="AL353"/>
      <c r="AM353"/>
      <c r="AN353"/>
      <c r="AO353"/>
      <c r="AP353"/>
      <c r="AQ353"/>
      <c r="AR353"/>
    </row>
    <row r="354" spans="13:44" ht="14.25" customHeight="1">
      <c r="M354" s="29"/>
      <c r="N354" s="111"/>
      <c r="O354" s="30"/>
      <c r="P354" s="30"/>
      <c r="Q354" s="30"/>
      <c r="R354" s="30"/>
      <c r="S354" s="30"/>
      <c r="T354" s="30"/>
      <c r="U354" s="53"/>
      <c r="V354" s="55"/>
      <c r="W354" s="53"/>
      <c r="AG354" s="86"/>
      <c r="AH354" s="87"/>
      <c r="AI354"/>
      <c r="AJ354"/>
      <c r="AK354"/>
      <c r="AL354"/>
      <c r="AM354"/>
      <c r="AN354"/>
      <c r="AO354"/>
      <c r="AP354"/>
      <c r="AQ354"/>
      <c r="AR354"/>
    </row>
    <row r="355" spans="13:44" ht="14.25" customHeight="1">
      <c r="M355" s="29"/>
      <c r="N355" s="111"/>
      <c r="O355" s="30"/>
      <c r="P355" s="30"/>
      <c r="Q355" s="30"/>
      <c r="R355" s="30"/>
      <c r="S355" s="30"/>
      <c r="T355" s="30"/>
      <c r="U355" s="53"/>
      <c r="V355" s="55"/>
      <c r="W355" s="53"/>
      <c r="AG355" s="86"/>
      <c r="AH355" s="87"/>
      <c r="AI355"/>
      <c r="AJ355"/>
      <c r="AK355"/>
      <c r="AL355"/>
      <c r="AM355"/>
      <c r="AN355"/>
      <c r="AO355"/>
      <c r="AP355"/>
      <c r="AQ355"/>
      <c r="AR355"/>
    </row>
    <row r="356" spans="13:44" ht="14.25" customHeight="1">
      <c r="M356" s="29"/>
      <c r="N356" s="111"/>
      <c r="O356" s="30"/>
      <c r="P356" s="30"/>
      <c r="Q356" s="30"/>
      <c r="R356" s="30"/>
      <c r="S356" s="30"/>
      <c r="T356" s="30"/>
      <c r="U356" s="53"/>
      <c r="V356" s="55"/>
      <c r="W356" s="53"/>
      <c r="AG356" s="86"/>
      <c r="AH356" s="87"/>
      <c r="AI356"/>
      <c r="AJ356"/>
      <c r="AK356"/>
      <c r="AL356"/>
      <c r="AM356"/>
      <c r="AN356"/>
      <c r="AO356"/>
      <c r="AP356"/>
      <c r="AQ356"/>
      <c r="AR356"/>
    </row>
    <row r="357" spans="13:44" ht="14.25" customHeight="1">
      <c r="M357" s="29"/>
      <c r="N357" s="111"/>
      <c r="O357" s="30"/>
      <c r="P357" s="30"/>
      <c r="Q357" s="30"/>
      <c r="R357" s="30"/>
      <c r="S357" s="30"/>
      <c r="T357" s="30"/>
      <c r="U357" s="53"/>
      <c r="V357" s="55"/>
      <c r="W357" s="53"/>
      <c r="AG357" s="86"/>
      <c r="AH357" s="87"/>
      <c r="AI357"/>
      <c r="AJ357"/>
      <c r="AK357"/>
      <c r="AL357"/>
      <c r="AM357"/>
      <c r="AN357"/>
      <c r="AO357"/>
      <c r="AP357"/>
      <c r="AQ357"/>
      <c r="AR357"/>
    </row>
    <row r="358" spans="13:44" ht="14.25" customHeight="1">
      <c r="M358" s="29"/>
      <c r="N358" s="111"/>
      <c r="O358" s="30"/>
      <c r="P358" s="30"/>
      <c r="Q358" s="30"/>
      <c r="R358" s="30"/>
      <c r="S358" s="30"/>
      <c r="T358" s="30"/>
      <c r="U358" s="53"/>
      <c r="V358" s="55"/>
      <c r="W358" s="53"/>
      <c r="AG358" s="86"/>
      <c r="AH358" s="87"/>
      <c r="AI358"/>
      <c r="AJ358"/>
      <c r="AK358"/>
      <c r="AL358"/>
      <c r="AM358"/>
      <c r="AN358"/>
      <c r="AO358"/>
      <c r="AP358"/>
      <c r="AQ358"/>
      <c r="AR358"/>
    </row>
    <row r="359" spans="13:44" ht="14.25" customHeight="1">
      <c r="M359" s="29"/>
      <c r="N359" s="111"/>
      <c r="O359" s="30"/>
      <c r="P359" s="30"/>
      <c r="Q359" s="30"/>
      <c r="R359" s="30"/>
      <c r="S359" s="30"/>
      <c r="T359" s="30"/>
      <c r="U359" s="53"/>
      <c r="V359" s="55"/>
      <c r="W359" s="53"/>
      <c r="AG359" s="86"/>
      <c r="AH359" s="87"/>
      <c r="AI359"/>
      <c r="AJ359"/>
      <c r="AK359"/>
      <c r="AL359"/>
      <c r="AM359"/>
      <c r="AN359"/>
      <c r="AO359"/>
      <c r="AP359"/>
      <c r="AQ359"/>
      <c r="AR359"/>
    </row>
    <row r="360" spans="13:44" ht="14.25" customHeight="1">
      <c r="M360" s="29"/>
      <c r="N360" s="111"/>
      <c r="O360" s="30"/>
      <c r="P360" s="30"/>
      <c r="Q360" s="30"/>
      <c r="R360" s="30"/>
      <c r="S360" s="30"/>
      <c r="T360" s="30"/>
      <c r="U360" s="53"/>
      <c r="V360" s="55"/>
      <c r="W360" s="53"/>
      <c r="AG360" s="86"/>
      <c r="AH360" s="87"/>
      <c r="AI360"/>
      <c r="AJ360"/>
      <c r="AK360"/>
      <c r="AL360"/>
      <c r="AM360"/>
      <c r="AN360"/>
      <c r="AO360"/>
      <c r="AP360"/>
      <c r="AQ360"/>
      <c r="AR360"/>
    </row>
    <row r="361" spans="13:44" ht="14.25" customHeight="1">
      <c r="M361" s="29"/>
      <c r="N361" s="111"/>
      <c r="O361" s="30"/>
      <c r="P361" s="30"/>
      <c r="Q361" s="30"/>
      <c r="R361" s="30"/>
      <c r="S361" s="30"/>
      <c r="T361" s="30"/>
      <c r="U361" s="53"/>
      <c r="V361" s="55"/>
      <c r="W361" s="53"/>
      <c r="AG361" s="86"/>
      <c r="AH361" s="87"/>
      <c r="AI361"/>
      <c r="AJ361"/>
      <c r="AK361"/>
      <c r="AL361"/>
      <c r="AM361"/>
      <c r="AN361"/>
      <c r="AO361"/>
      <c r="AP361"/>
      <c r="AQ361"/>
      <c r="AR361"/>
    </row>
    <row r="362" spans="13:44" ht="14.25" customHeight="1">
      <c r="M362" s="29"/>
      <c r="N362" s="111"/>
      <c r="O362" s="30"/>
      <c r="P362" s="30"/>
      <c r="Q362" s="30"/>
      <c r="R362" s="30"/>
      <c r="S362" s="30"/>
      <c r="T362" s="30"/>
      <c r="U362" s="53"/>
      <c r="V362" s="55"/>
      <c r="W362" s="53"/>
      <c r="AG362" s="86"/>
      <c r="AH362" s="87"/>
      <c r="AI362"/>
      <c r="AJ362"/>
      <c r="AK362"/>
      <c r="AL362"/>
      <c r="AM362"/>
      <c r="AN362"/>
      <c r="AO362"/>
      <c r="AP362"/>
      <c r="AQ362"/>
      <c r="AR362"/>
    </row>
    <row r="363" spans="13:44" ht="14.25" customHeight="1">
      <c r="M363" s="29"/>
      <c r="N363" s="111"/>
      <c r="O363" s="30"/>
      <c r="P363" s="30"/>
      <c r="Q363" s="30"/>
      <c r="R363" s="30"/>
      <c r="S363" s="30"/>
      <c r="T363" s="30"/>
      <c r="U363" s="53"/>
      <c r="V363" s="55"/>
      <c r="W363" s="53"/>
      <c r="AG363" s="86"/>
      <c r="AH363" s="87"/>
      <c r="AI363"/>
      <c r="AJ363"/>
      <c r="AK363"/>
      <c r="AL363"/>
      <c r="AM363"/>
      <c r="AN363"/>
      <c r="AO363"/>
      <c r="AP363"/>
      <c r="AQ363"/>
      <c r="AR363"/>
    </row>
    <row r="364" spans="13:44" ht="14.25" customHeight="1">
      <c r="M364" s="29"/>
      <c r="N364" s="111"/>
      <c r="O364" s="30"/>
      <c r="P364" s="30"/>
      <c r="Q364" s="30"/>
      <c r="R364" s="30"/>
      <c r="S364" s="30"/>
      <c r="T364" s="30"/>
      <c r="U364" s="53"/>
      <c r="V364" s="55"/>
      <c r="W364" s="53"/>
      <c r="AG364" s="86"/>
      <c r="AH364" s="87"/>
      <c r="AI364"/>
      <c r="AJ364"/>
      <c r="AK364"/>
      <c r="AL364"/>
      <c r="AM364"/>
      <c r="AN364"/>
      <c r="AO364"/>
      <c r="AP364"/>
      <c r="AQ364"/>
      <c r="AR364"/>
    </row>
    <row r="365" spans="13:44" ht="14.25" customHeight="1">
      <c r="M365" s="29"/>
      <c r="N365" s="111"/>
      <c r="O365" s="30"/>
      <c r="P365" s="30"/>
      <c r="Q365" s="30"/>
      <c r="R365" s="30"/>
      <c r="S365" s="30"/>
      <c r="T365" s="30"/>
      <c r="U365" s="53"/>
      <c r="V365" s="55"/>
      <c r="W365" s="53"/>
      <c r="AG365" s="86"/>
      <c r="AH365" s="87"/>
      <c r="AI365"/>
      <c r="AJ365"/>
      <c r="AK365"/>
      <c r="AL365"/>
      <c r="AM365"/>
      <c r="AN365"/>
      <c r="AO365"/>
      <c r="AP365"/>
      <c r="AQ365"/>
      <c r="AR365"/>
    </row>
    <row r="366" spans="13:44" ht="14.25" customHeight="1">
      <c r="M366" s="29"/>
      <c r="N366" s="111"/>
      <c r="O366" s="30"/>
      <c r="P366" s="30"/>
      <c r="Q366" s="30"/>
      <c r="R366" s="30"/>
      <c r="S366" s="30"/>
      <c r="T366" s="30"/>
      <c r="U366" s="53"/>
      <c r="V366" s="55"/>
      <c r="W366" s="53"/>
      <c r="AG366" s="86"/>
      <c r="AH366" s="87"/>
      <c r="AI366"/>
      <c r="AJ366"/>
      <c r="AK366"/>
      <c r="AL366"/>
      <c r="AM366"/>
      <c r="AN366"/>
      <c r="AO366"/>
      <c r="AP366"/>
      <c r="AQ366"/>
      <c r="AR366"/>
    </row>
    <row r="367" spans="13:44" ht="14.25" customHeight="1">
      <c r="M367" s="29"/>
      <c r="N367" s="111"/>
      <c r="O367" s="30"/>
      <c r="P367" s="30"/>
      <c r="Q367" s="30"/>
      <c r="R367" s="30"/>
      <c r="S367" s="30"/>
      <c r="T367" s="30"/>
      <c r="U367" s="53"/>
      <c r="V367" s="55"/>
      <c r="W367" s="53"/>
      <c r="AG367" s="86"/>
      <c r="AH367" s="87"/>
      <c r="AI367"/>
      <c r="AJ367"/>
      <c r="AK367"/>
      <c r="AL367"/>
      <c r="AM367"/>
      <c r="AN367"/>
      <c r="AO367"/>
      <c r="AP367"/>
      <c r="AQ367"/>
      <c r="AR367"/>
    </row>
    <row r="368" spans="13:44" ht="14.25" customHeight="1">
      <c r="M368" s="29"/>
      <c r="N368" s="111"/>
      <c r="O368" s="30"/>
      <c r="P368" s="30"/>
      <c r="Q368" s="30"/>
      <c r="R368" s="30"/>
      <c r="S368" s="30"/>
      <c r="T368" s="30"/>
      <c r="U368" s="53"/>
      <c r="V368" s="55"/>
      <c r="W368" s="53"/>
      <c r="AG368" s="86"/>
      <c r="AH368" s="87"/>
      <c r="AI368"/>
      <c r="AJ368"/>
      <c r="AK368"/>
      <c r="AL368"/>
      <c r="AM368"/>
      <c r="AN368"/>
      <c r="AO368"/>
      <c r="AP368"/>
      <c r="AQ368"/>
      <c r="AR368"/>
    </row>
    <row r="369" spans="13:44" ht="14.25" customHeight="1">
      <c r="M369" s="29"/>
      <c r="N369" s="111"/>
      <c r="O369" s="30"/>
      <c r="P369" s="30"/>
      <c r="Q369" s="30"/>
      <c r="R369" s="30"/>
      <c r="S369" s="30"/>
      <c r="T369" s="30"/>
      <c r="U369" s="53"/>
      <c r="V369" s="55"/>
      <c r="W369" s="53"/>
      <c r="AG369" s="86"/>
      <c r="AH369" s="87"/>
      <c r="AI369"/>
      <c r="AJ369"/>
      <c r="AK369"/>
      <c r="AL369"/>
      <c r="AM369"/>
      <c r="AN369"/>
      <c r="AO369"/>
      <c r="AP369"/>
      <c r="AQ369"/>
      <c r="AR369"/>
    </row>
    <row r="370" spans="13:44" ht="14.25" customHeight="1">
      <c r="M370" s="29"/>
      <c r="N370" s="111"/>
      <c r="O370" s="30"/>
      <c r="P370" s="30"/>
      <c r="Q370" s="30"/>
      <c r="R370" s="30"/>
      <c r="S370" s="30"/>
      <c r="T370" s="30"/>
      <c r="U370" s="53"/>
      <c r="V370" s="55"/>
      <c r="W370" s="53"/>
      <c r="AG370" s="86"/>
      <c r="AH370" s="87"/>
      <c r="AI370"/>
      <c r="AJ370"/>
      <c r="AK370"/>
      <c r="AL370"/>
      <c r="AM370"/>
      <c r="AN370"/>
      <c r="AO370"/>
      <c r="AP370"/>
      <c r="AQ370"/>
      <c r="AR370"/>
    </row>
    <row r="371" spans="13:44" ht="14.25" customHeight="1">
      <c r="M371" s="29"/>
      <c r="N371" s="111"/>
      <c r="O371" s="30"/>
      <c r="P371" s="30"/>
      <c r="Q371" s="30"/>
      <c r="R371" s="30"/>
      <c r="S371" s="30"/>
      <c r="T371" s="30"/>
      <c r="U371" s="53"/>
      <c r="V371" s="55"/>
      <c r="W371" s="53"/>
      <c r="AG371" s="86"/>
      <c r="AH371" s="87"/>
      <c r="AI371"/>
      <c r="AJ371"/>
      <c r="AK371"/>
      <c r="AL371"/>
      <c r="AM371"/>
      <c r="AN371"/>
      <c r="AO371"/>
      <c r="AP371"/>
      <c r="AQ371"/>
      <c r="AR371"/>
    </row>
    <row r="372" spans="13:44" ht="14.25" customHeight="1">
      <c r="M372" s="29"/>
      <c r="N372" s="111"/>
      <c r="O372" s="30"/>
      <c r="P372" s="30"/>
      <c r="Q372" s="30"/>
      <c r="R372" s="30"/>
      <c r="S372" s="30"/>
      <c r="T372" s="30"/>
      <c r="U372" s="53"/>
      <c r="V372" s="55"/>
      <c r="W372" s="53"/>
      <c r="AG372" s="86"/>
      <c r="AH372" s="87"/>
      <c r="AI372"/>
      <c r="AJ372"/>
      <c r="AK372"/>
      <c r="AL372"/>
      <c r="AM372"/>
      <c r="AN372"/>
      <c r="AO372"/>
      <c r="AP372"/>
      <c r="AQ372"/>
      <c r="AR372"/>
    </row>
    <row r="373" spans="13:44" ht="14.25" customHeight="1">
      <c r="M373" s="29"/>
      <c r="N373" s="111"/>
      <c r="O373" s="30"/>
      <c r="P373" s="30"/>
      <c r="Q373" s="30"/>
      <c r="R373" s="30"/>
      <c r="S373" s="30"/>
      <c r="T373" s="30"/>
      <c r="U373" s="53"/>
      <c r="V373" s="55"/>
      <c r="W373" s="53"/>
      <c r="AG373" s="86"/>
      <c r="AH373" s="87"/>
      <c r="AI373"/>
      <c r="AJ373"/>
      <c r="AK373"/>
      <c r="AL373"/>
      <c r="AM373"/>
      <c r="AN373"/>
      <c r="AO373"/>
      <c r="AP373"/>
      <c r="AQ373"/>
      <c r="AR373"/>
    </row>
    <row r="374" spans="13:44" ht="14.25" customHeight="1">
      <c r="M374" s="29"/>
      <c r="N374" s="111"/>
      <c r="O374" s="30"/>
      <c r="P374" s="30"/>
      <c r="Q374" s="30"/>
      <c r="R374" s="30"/>
      <c r="S374" s="30"/>
      <c r="T374" s="30"/>
      <c r="U374" s="53"/>
      <c r="V374" s="55"/>
      <c r="W374" s="53"/>
      <c r="AG374" s="86"/>
      <c r="AH374" s="87"/>
      <c r="AI374"/>
      <c r="AJ374"/>
      <c r="AK374"/>
      <c r="AL374"/>
      <c r="AM374"/>
      <c r="AN374"/>
      <c r="AO374"/>
      <c r="AP374"/>
      <c r="AQ374"/>
      <c r="AR374"/>
    </row>
    <row r="375" spans="13:44" ht="14.25" customHeight="1">
      <c r="M375" s="29"/>
      <c r="N375" s="111"/>
      <c r="O375" s="30"/>
      <c r="P375" s="30"/>
      <c r="Q375" s="30"/>
      <c r="R375" s="30"/>
      <c r="S375" s="30"/>
      <c r="T375" s="30"/>
      <c r="U375" s="53"/>
      <c r="V375" s="55"/>
      <c r="W375" s="53"/>
      <c r="AG375" s="86"/>
      <c r="AH375" s="87"/>
      <c r="AI375"/>
      <c r="AJ375"/>
      <c r="AK375"/>
      <c r="AL375"/>
      <c r="AM375"/>
      <c r="AN375"/>
      <c r="AO375"/>
      <c r="AP375"/>
      <c r="AQ375"/>
      <c r="AR375"/>
    </row>
    <row r="376" spans="13:44" ht="14.25" customHeight="1">
      <c r="M376" s="29"/>
      <c r="N376" s="111"/>
      <c r="O376" s="30"/>
      <c r="P376" s="30"/>
      <c r="Q376" s="30"/>
      <c r="R376" s="30"/>
      <c r="S376" s="30"/>
      <c r="T376" s="30"/>
      <c r="U376" s="53"/>
      <c r="V376" s="55"/>
      <c r="W376" s="53"/>
      <c r="AG376" s="86"/>
      <c r="AH376" s="87"/>
      <c r="AI376"/>
      <c r="AJ376"/>
      <c r="AK376"/>
      <c r="AL376"/>
      <c r="AM376"/>
      <c r="AN376"/>
      <c r="AO376"/>
      <c r="AP376"/>
      <c r="AQ376"/>
      <c r="AR376"/>
    </row>
    <row r="377" spans="13:44" ht="14.25" customHeight="1">
      <c r="M377" s="29"/>
      <c r="N377" s="111"/>
      <c r="O377" s="30"/>
      <c r="P377" s="30"/>
      <c r="Q377" s="30"/>
      <c r="R377" s="30"/>
      <c r="S377" s="30"/>
      <c r="T377" s="30"/>
      <c r="U377" s="53"/>
      <c r="V377" s="55"/>
      <c r="W377" s="53"/>
      <c r="AG377" s="86"/>
      <c r="AH377" s="87"/>
      <c r="AI377"/>
      <c r="AJ377"/>
      <c r="AK377"/>
      <c r="AL377"/>
      <c r="AM377"/>
      <c r="AN377"/>
      <c r="AO377"/>
      <c r="AP377"/>
      <c r="AQ377"/>
      <c r="AR377"/>
    </row>
    <row r="378" spans="13:44" ht="14.25" customHeight="1">
      <c r="M378" s="29"/>
      <c r="N378" s="111"/>
      <c r="O378" s="30"/>
      <c r="P378" s="30"/>
      <c r="Q378" s="30"/>
      <c r="R378" s="30"/>
      <c r="S378" s="30"/>
      <c r="T378" s="30"/>
      <c r="U378" s="53"/>
      <c r="V378" s="55"/>
      <c r="W378" s="53"/>
      <c r="AG378" s="86"/>
      <c r="AH378" s="87"/>
      <c r="AI378"/>
      <c r="AJ378"/>
      <c r="AK378"/>
      <c r="AL378"/>
      <c r="AM378"/>
      <c r="AN378"/>
      <c r="AO378"/>
      <c r="AP378"/>
      <c r="AQ378"/>
      <c r="AR378"/>
    </row>
    <row r="379" spans="13:44" ht="14.25" customHeight="1">
      <c r="M379" s="29"/>
      <c r="N379" s="111"/>
      <c r="O379" s="30"/>
      <c r="P379" s="30"/>
      <c r="Q379" s="30"/>
      <c r="R379" s="30"/>
      <c r="S379" s="30"/>
      <c r="T379" s="30"/>
      <c r="U379" s="53"/>
      <c r="V379" s="55"/>
      <c r="W379" s="53"/>
      <c r="AG379" s="86"/>
      <c r="AH379" s="87"/>
      <c r="AI379"/>
      <c r="AJ379"/>
      <c r="AK379"/>
      <c r="AL379"/>
      <c r="AM379"/>
      <c r="AN379"/>
      <c r="AO379"/>
      <c r="AP379"/>
      <c r="AQ379"/>
      <c r="AR379"/>
    </row>
    <row r="380" spans="13:44" ht="14.25" customHeight="1">
      <c r="M380" s="29"/>
      <c r="N380" s="111"/>
      <c r="O380" s="30"/>
      <c r="P380" s="30"/>
      <c r="Q380" s="30"/>
      <c r="R380" s="30"/>
      <c r="S380" s="30"/>
      <c r="T380" s="30"/>
      <c r="U380" s="53"/>
      <c r="V380" s="55"/>
      <c r="W380" s="53"/>
      <c r="AG380" s="86"/>
      <c r="AH380" s="87"/>
      <c r="AI380"/>
      <c r="AJ380"/>
      <c r="AK380"/>
      <c r="AL380"/>
      <c r="AM380"/>
      <c r="AN380"/>
      <c r="AO380"/>
      <c r="AP380"/>
      <c r="AQ380"/>
      <c r="AR380"/>
    </row>
    <row r="381" spans="13:44" ht="14.25" customHeight="1">
      <c r="M381" s="29"/>
      <c r="N381" s="111"/>
      <c r="O381" s="30"/>
      <c r="P381" s="30"/>
      <c r="Q381" s="30"/>
      <c r="R381" s="30"/>
      <c r="S381" s="30"/>
      <c r="T381" s="30"/>
      <c r="U381" s="53"/>
      <c r="V381" s="55"/>
      <c r="W381" s="53"/>
      <c r="AG381" s="86"/>
      <c r="AH381" s="87"/>
      <c r="AI381"/>
      <c r="AJ381"/>
      <c r="AK381"/>
      <c r="AL381"/>
      <c r="AM381"/>
      <c r="AN381"/>
      <c r="AO381"/>
      <c r="AP381"/>
      <c r="AQ381"/>
      <c r="AR381"/>
    </row>
    <row r="382" spans="13:44" ht="14.25" customHeight="1">
      <c r="M382" s="29"/>
      <c r="N382" s="111"/>
      <c r="O382" s="30"/>
      <c r="P382" s="30"/>
      <c r="Q382" s="30"/>
      <c r="R382" s="30"/>
      <c r="S382" s="30"/>
      <c r="T382" s="30"/>
      <c r="U382" s="53"/>
      <c r="V382" s="55"/>
      <c r="W382" s="53"/>
      <c r="AG382" s="86"/>
      <c r="AH382" s="87"/>
      <c r="AI382"/>
      <c r="AJ382"/>
      <c r="AK382"/>
      <c r="AL382"/>
      <c r="AM382"/>
      <c r="AN382"/>
      <c r="AO382"/>
      <c r="AP382"/>
      <c r="AQ382"/>
      <c r="AR382"/>
    </row>
    <row r="383" spans="13:44" ht="14.25" customHeight="1">
      <c r="M383" s="29"/>
      <c r="N383" s="111"/>
      <c r="O383" s="30"/>
      <c r="P383" s="30"/>
      <c r="Q383" s="30"/>
      <c r="R383" s="30"/>
      <c r="S383" s="30"/>
      <c r="T383" s="30"/>
      <c r="U383" s="53"/>
      <c r="V383" s="55"/>
      <c r="W383" s="53"/>
      <c r="AG383" s="86"/>
      <c r="AH383" s="87"/>
      <c r="AI383"/>
      <c r="AJ383"/>
      <c r="AK383"/>
      <c r="AL383"/>
      <c r="AM383"/>
      <c r="AN383"/>
      <c r="AO383"/>
      <c r="AP383"/>
      <c r="AQ383"/>
      <c r="AR383"/>
    </row>
    <row r="384" spans="13:44" ht="14.25" customHeight="1">
      <c r="M384" s="29"/>
      <c r="N384" s="111"/>
      <c r="O384" s="30"/>
      <c r="P384" s="30"/>
      <c r="Q384" s="30"/>
      <c r="R384" s="30"/>
      <c r="S384" s="30"/>
      <c r="T384" s="30"/>
      <c r="U384" s="53"/>
      <c r="V384" s="55"/>
      <c r="W384" s="53"/>
      <c r="AG384" s="86"/>
      <c r="AH384" s="87"/>
      <c r="AI384"/>
      <c r="AJ384"/>
      <c r="AK384"/>
      <c r="AL384"/>
      <c r="AM384"/>
      <c r="AN384"/>
      <c r="AO384"/>
      <c r="AP384"/>
      <c r="AQ384"/>
      <c r="AR384"/>
    </row>
    <row r="385" spans="13:44" ht="14.25" customHeight="1">
      <c r="M385" s="29"/>
      <c r="N385" s="111"/>
      <c r="O385" s="30"/>
      <c r="P385" s="30"/>
      <c r="Q385" s="30"/>
      <c r="R385" s="30"/>
      <c r="S385" s="30"/>
      <c r="T385" s="30"/>
      <c r="U385" s="53"/>
      <c r="V385" s="55"/>
      <c r="W385" s="53"/>
      <c r="AG385" s="86"/>
      <c r="AH385" s="87"/>
      <c r="AI385"/>
      <c r="AJ385"/>
      <c r="AK385"/>
      <c r="AL385"/>
      <c r="AM385"/>
      <c r="AN385"/>
      <c r="AO385"/>
      <c r="AP385"/>
      <c r="AQ385"/>
      <c r="AR385"/>
    </row>
    <row r="386" spans="13:44" ht="14.25" customHeight="1">
      <c r="M386" s="29"/>
      <c r="N386" s="111"/>
      <c r="O386" s="30"/>
      <c r="P386" s="30"/>
      <c r="Q386" s="30"/>
      <c r="R386" s="30"/>
      <c r="S386" s="30"/>
      <c r="T386" s="30"/>
      <c r="U386" s="53"/>
      <c r="V386" s="55"/>
      <c r="W386" s="53"/>
      <c r="AG386" s="86"/>
      <c r="AH386" s="87"/>
      <c r="AI386"/>
      <c r="AJ386"/>
      <c r="AK386"/>
      <c r="AL386"/>
      <c r="AM386"/>
      <c r="AN386"/>
      <c r="AO386"/>
      <c r="AP386"/>
      <c r="AQ386"/>
      <c r="AR386"/>
    </row>
    <row r="387" spans="13:44" ht="14.25" customHeight="1">
      <c r="M387" s="29"/>
      <c r="N387" s="111"/>
      <c r="O387" s="30"/>
      <c r="P387" s="30"/>
      <c r="Q387" s="30"/>
      <c r="R387" s="30"/>
      <c r="S387" s="30"/>
      <c r="T387" s="30"/>
      <c r="U387" s="53"/>
      <c r="V387" s="55"/>
      <c r="W387" s="53"/>
      <c r="AG387" s="86"/>
      <c r="AH387" s="87"/>
      <c r="AI387"/>
      <c r="AJ387"/>
      <c r="AK387"/>
      <c r="AL387"/>
      <c r="AM387"/>
      <c r="AN387"/>
      <c r="AO387"/>
      <c r="AP387"/>
      <c r="AQ387"/>
      <c r="AR387"/>
    </row>
    <row r="388" spans="13:44" ht="14.25" customHeight="1">
      <c r="M388" s="29"/>
      <c r="N388" s="111"/>
      <c r="O388" s="30"/>
      <c r="P388" s="30"/>
      <c r="Q388" s="30"/>
      <c r="R388" s="30"/>
      <c r="S388" s="30"/>
      <c r="T388" s="30"/>
      <c r="U388" s="53"/>
      <c r="V388" s="55"/>
      <c r="W388" s="53"/>
      <c r="AG388" s="86"/>
      <c r="AH388" s="87"/>
      <c r="AI388"/>
      <c r="AJ388"/>
      <c r="AK388"/>
      <c r="AL388"/>
      <c r="AM388"/>
      <c r="AN388"/>
      <c r="AO388"/>
      <c r="AP388"/>
      <c r="AQ388"/>
      <c r="AR388"/>
    </row>
    <row r="389" spans="13:44" ht="14.25" customHeight="1">
      <c r="M389" s="29"/>
      <c r="N389" s="111"/>
      <c r="O389" s="30"/>
      <c r="P389" s="30"/>
      <c r="Q389" s="30"/>
      <c r="R389" s="30"/>
      <c r="S389" s="30"/>
      <c r="T389" s="30"/>
      <c r="U389" s="53"/>
      <c r="V389" s="55"/>
      <c r="W389" s="53"/>
      <c r="AG389" s="86"/>
      <c r="AH389" s="87"/>
      <c r="AI389"/>
      <c r="AJ389"/>
      <c r="AK389"/>
      <c r="AL389"/>
      <c r="AM389"/>
      <c r="AN389"/>
      <c r="AO389"/>
      <c r="AP389"/>
      <c r="AQ389"/>
      <c r="AR389"/>
    </row>
    <row r="390" spans="13:44" ht="14.25" customHeight="1">
      <c r="M390" s="29"/>
      <c r="N390" s="111"/>
      <c r="O390" s="30"/>
      <c r="P390" s="30"/>
      <c r="Q390" s="30"/>
      <c r="R390" s="30"/>
      <c r="S390" s="30"/>
      <c r="T390" s="30"/>
      <c r="U390" s="53"/>
      <c r="V390" s="55"/>
      <c r="W390" s="53"/>
      <c r="AG390" s="86"/>
      <c r="AH390" s="87"/>
      <c r="AI390"/>
      <c r="AJ390"/>
      <c r="AK390"/>
      <c r="AL390"/>
      <c r="AM390"/>
      <c r="AN390"/>
      <c r="AO390"/>
      <c r="AP390"/>
      <c r="AQ390"/>
      <c r="AR390"/>
    </row>
    <row r="391" spans="13:44" ht="14.25" customHeight="1">
      <c r="M391" s="29"/>
      <c r="N391" s="111"/>
      <c r="O391" s="30"/>
      <c r="P391" s="30"/>
      <c r="Q391" s="30"/>
      <c r="R391" s="30"/>
      <c r="S391" s="30"/>
      <c r="T391" s="30"/>
      <c r="U391" s="53"/>
      <c r="V391" s="55"/>
      <c r="W391" s="53"/>
      <c r="AG391" s="86"/>
      <c r="AH391" s="87"/>
      <c r="AI391"/>
      <c r="AJ391"/>
      <c r="AK391"/>
      <c r="AL391"/>
      <c r="AM391"/>
      <c r="AN391"/>
      <c r="AO391"/>
      <c r="AP391"/>
      <c r="AQ391"/>
      <c r="AR391"/>
    </row>
    <row r="392" spans="13:44" ht="14.25" customHeight="1">
      <c r="M392" s="29"/>
      <c r="N392" s="111"/>
      <c r="O392" s="30"/>
      <c r="P392" s="30"/>
      <c r="Q392" s="30"/>
      <c r="R392" s="30"/>
      <c r="S392" s="30"/>
      <c r="T392" s="30"/>
      <c r="U392" s="53"/>
      <c r="V392" s="55"/>
      <c r="W392" s="53"/>
      <c r="AG392" s="86"/>
      <c r="AH392" s="87"/>
      <c r="AI392"/>
      <c r="AJ392"/>
      <c r="AK392"/>
      <c r="AL392"/>
      <c r="AM392"/>
      <c r="AN392"/>
      <c r="AO392"/>
      <c r="AP392"/>
      <c r="AQ392"/>
      <c r="AR392"/>
    </row>
    <row r="393" spans="13:44" ht="14.25" customHeight="1">
      <c r="M393" s="29"/>
      <c r="N393" s="111"/>
      <c r="O393" s="30"/>
      <c r="P393" s="30"/>
      <c r="Q393" s="30"/>
      <c r="R393" s="30"/>
      <c r="S393" s="30"/>
      <c r="T393" s="30"/>
      <c r="U393" s="53"/>
      <c r="V393" s="55"/>
      <c r="W393" s="53"/>
      <c r="AG393" s="86"/>
      <c r="AH393" s="87"/>
      <c r="AI393"/>
      <c r="AJ393"/>
      <c r="AK393"/>
      <c r="AL393"/>
      <c r="AM393"/>
      <c r="AN393"/>
      <c r="AO393"/>
      <c r="AP393"/>
      <c r="AQ393"/>
      <c r="AR393"/>
    </row>
    <row r="394" spans="13:44" ht="14.25" customHeight="1">
      <c r="M394" s="29"/>
      <c r="N394" s="111"/>
      <c r="O394" s="30"/>
      <c r="P394" s="30"/>
      <c r="Q394" s="30"/>
      <c r="R394" s="30"/>
      <c r="S394" s="30"/>
      <c r="T394" s="30"/>
      <c r="U394" s="53"/>
      <c r="V394" s="55"/>
      <c r="W394" s="53"/>
      <c r="AG394" s="86"/>
      <c r="AH394" s="87"/>
      <c r="AI394"/>
      <c r="AJ394"/>
      <c r="AK394"/>
      <c r="AL394"/>
      <c r="AM394"/>
      <c r="AN394"/>
      <c r="AO394"/>
      <c r="AP394"/>
      <c r="AQ394"/>
      <c r="AR394"/>
    </row>
    <row r="395" spans="13:44" ht="14.25" customHeight="1">
      <c r="M395" s="29"/>
      <c r="N395" s="111"/>
      <c r="O395" s="30"/>
      <c r="P395" s="30"/>
      <c r="Q395" s="30"/>
      <c r="R395" s="30"/>
      <c r="S395" s="30"/>
      <c r="T395" s="30"/>
      <c r="U395" s="53"/>
      <c r="V395" s="55"/>
      <c r="W395" s="53"/>
      <c r="AG395" s="86"/>
      <c r="AH395" s="87"/>
      <c r="AI395"/>
      <c r="AJ395"/>
      <c r="AK395"/>
      <c r="AL395"/>
      <c r="AM395"/>
      <c r="AN395"/>
      <c r="AO395"/>
      <c r="AP395"/>
      <c r="AQ395"/>
      <c r="AR395"/>
    </row>
    <row r="396" spans="13:44" ht="14.25" customHeight="1">
      <c r="M396" s="29"/>
      <c r="N396" s="111"/>
      <c r="O396" s="30"/>
      <c r="P396" s="30"/>
      <c r="Q396" s="30"/>
      <c r="R396" s="30"/>
      <c r="S396" s="30"/>
      <c r="T396" s="30"/>
      <c r="U396" s="53"/>
      <c r="V396" s="55"/>
      <c r="W396" s="53"/>
      <c r="AG396" s="86"/>
      <c r="AH396" s="87"/>
      <c r="AI396"/>
      <c r="AJ396"/>
      <c r="AK396"/>
      <c r="AL396"/>
      <c r="AM396"/>
      <c r="AN396"/>
      <c r="AO396"/>
      <c r="AP396"/>
      <c r="AQ396"/>
      <c r="AR396"/>
    </row>
    <row r="397" spans="13:44" ht="14.25" customHeight="1">
      <c r="M397" s="29"/>
      <c r="N397" s="111"/>
      <c r="O397" s="30"/>
      <c r="P397" s="30"/>
      <c r="Q397" s="30"/>
      <c r="R397" s="30"/>
      <c r="S397" s="30"/>
      <c r="T397" s="30"/>
      <c r="U397" s="53"/>
      <c r="V397" s="55"/>
      <c r="W397" s="53"/>
      <c r="AG397" s="86"/>
      <c r="AH397" s="87"/>
      <c r="AI397"/>
      <c r="AJ397"/>
      <c r="AK397"/>
      <c r="AL397"/>
      <c r="AM397"/>
      <c r="AN397"/>
      <c r="AO397"/>
      <c r="AP397"/>
      <c r="AQ397"/>
      <c r="AR397"/>
    </row>
    <row r="398" spans="13:44" ht="14.25" customHeight="1">
      <c r="M398" s="29"/>
      <c r="N398" s="111"/>
      <c r="O398" s="30"/>
      <c r="P398" s="30"/>
      <c r="Q398" s="30"/>
      <c r="R398" s="30"/>
      <c r="S398" s="30"/>
      <c r="T398" s="30"/>
      <c r="U398" s="53"/>
      <c r="V398" s="55"/>
      <c r="W398" s="53"/>
      <c r="AG398" s="86"/>
      <c r="AH398" s="87"/>
      <c r="AI398"/>
      <c r="AJ398"/>
      <c r="AK398"/>
      <c r="AL398"/>
      <c r="AM398"/>
      <c r="AN398"/>
      <c r="AO398"/>
      <c r="AP398"/>
      <c r="AQ398"/>
      <c r="AR398"/>
    </row>
    <row r="399" spans="13:44" ht="14.25" customHeight="1">
      <c r="M399" s="29"/>
      <c r="N399" s="111"/>
      <c r="O399" s="30"/>
      <c r="P399" s="30"/>
      <c r="Q399" s="30"/>
      <c r="R399" s="30"/>
      <c r="S399" s="30"/>
      <c r="T399" s="30"/>
      <c r="U399" s="53"/>
      <c r="V399" s="55"/>
      <c r="W399" s="53"/>
      <c r="AG399" s="86"/>
      <c r="AH399" s="87"/>
      <c r="AI399"/>
      <c r="AJ399"/>
      <c r="AK399"/>
      <c r="AL399"/>
      <c r="AM399"/>
      <c r="AN399"/>
      <c r="AO399"/>
      <c r="AP399"/>
      <c r="AQ399"/>
      <c r="AR399"/>
    </row>
    <row r="400" spans="13:44" ht="14.25" customHeight="1">
      <c r="M400" s="29"/>
      <c r="N400" s="111"/>
      <c r="O400" s="30"/>
      <c r="P400" s="30"/>
      <c r="Q400" s="30"/>
      <c r="R400" s="30"/>
      <c r="S400" s="30"/>
      <c r="T400" s="30"/>
      <c r="U400" s="53"/>
      <c r="V400" s="55"/>
      <c r="W400" s="53"/>
      <c r="AG400" s="86"/>
      <c r="AH400" s="87"/>
      <c r="AI400"/>
      <c r="AJ400"/>
      <c r="AK400"/>
      <c r="AL400"/>
      <c r="AM400"/>
      <c r="AN400"/>
      <c r="AO400"/>
      <c r="AP400"/>
      <c r="AQ400"/>
      <c r="AR400"/>
    </row>
    <row r="401" spans="13:44" ht="14.25" customHeight="1">
      <c r="M401" s="29"/>
      <c r="N401" s="111"/>
      <c r="O401" s="30"/>
      <c r="P401" s="30"/>
      <c r="Q401" s="30"/>
      <c r="R401" s="30"/>
      <c r="S401" s="30"/>
      <c r="T401" s="30"/>
      <c r="U401" s="53"/>
      <c r="V401" s="55"/>
      <c r="W401" s="53"/>
      <c r="AG401" s="86"/>
      <c r="AH401" s="87"/>
      <c r="AI401"/>
      <c r="AJ401"/>
      <c r="AK401"/>
      <c r="AL401"/>
      <c r="AM401"/>
      <c r="AN401"/>
      <c r="AO401"/>
      <c r="AP401"/>
      <c r="AQ401"/>
      <c r="AR401"/>
    </row>
    <row r="402" spans="13:44" ht="14.25" customHeight="1">
      <c r="M402" s="29"/>
      <c r="N402" s="111"/>
      <c r="O402" s="30"/>
      <c r="P402" s="30"/>
      <c r="Q402" s="30"/>
      <c r="R402" s="30"/>
      <c r="S402" s="30"/>
      <c r="T402" s="30"/>
      <c r="U402" s="53"/>
      <c r="V402" s="55"/>
      <c r="W402" s="53"/>
      <c r="AG402" s="86"/>
      <c r="AH402" s="87"/>
      <c r="AI402"/>
      <c r="AJ402"/>
      <c r="AK402"/>
      <c r="AL402"/>
      <c r="AM402"/>
      <c r="AN402"/>
      <c r="AO402"/>
      <c r="AP402"/>
      <c r="AQ402"/>
      <c r="AR402"/>
    </row>
    <row r="403" spans="13:44" ht="14.25" customHeight="1">
      <c r="M403" s="29"/>
      <c r="N403" s="111"/>
      <c r="O403" s="30"/>
      <c r="P403" s="30"/>
      <c r="Q403" s="30"/>
      <c r="R403" s="30"/>
      <c r="S403" s="30"/>
      <c r="T403" s="30"/>
      <c r="U403" s="53"/>
      <c r="V403" s="55"/>
      <c r="W403" s="53"/>
      <c r="AG403" s="86"/>
      <c r="AH403" s="87"/>
      <c r="AI403"/>
      <c r="AJ403"/>
      <c r="AK403"/>
      <c r="AL403"/>
      <c r="AM403"/>
      <c r="AN403"/>
      <c r="AO403"/>
      <c r="AP403"/>
      <c r="AQ403"/>
      <c r="AR403"/>
    </row>
    <row r="404" spans="13:44" ht="14.25" customHeight="1">
      <c r="M404" s="29"/>
      <c r="N404" s="111"/>
      <c r="O404" s="30"/>
      <c r="P404" s="30"/>
      <c r="Q404" s="30"/>
      <c r="R404" s="30"/>
      <c r="S404" s="30"/>
      <c r="T404" s="30"/>
      <c r="U404" s="53"/>
      <c r="V404" s="55"/>
      <c r="W404" s="53"/>
      <c r="AG404" s="86"/>
      <c r="AH404" s="87"/>
      <c r="AI404"/>
      <c r="AJ404"/>
      <c r="AK404"/>
      <c r="AL404"/>
      <c r="AM404"/>
      <c r="AN404"/>
      <c r="AO404"/>
      <c r="AP404"/>
      <c r="AQ404"/>
      <c r="AR404"/>
    </row>
    <row r="405" spans="13:44" ht="14.25" customHeight="1">
      <c r="M405" s="29"/>
      <c r="N405" s="111"/>
      <c r="O405" s="30"/>
      <c r="P405" s="30"/>
      <c r="Q405" s="30"/>
      <c r="R405" s="30"/>
      <c r="S405" s="30"/>
      <c r="T405" s="30"/>
      <c r="U405" s="53"/>
      <c r="V405" s="55"/>
      <c r="W405" s="53"/>
      <c r="AG405" s="86"/>
      <c r="AH405" s="87"/>
      <c r="AI405"/>
      <c r="AJ405"/>
      <c r="AK405"/>
      <c r="AL405"/>
      <c r="AM405"/>
      <c r="AN405"/>
      <c r="AO405"/>
      <c r="AP405"/>
      <c r="AQ405"/>
      <c r="AR405"/>
    </row>
    <row r="406" spans="13:44" ht="14.25" customHeight="1">
      <c r="M406" s="29"/>
      <c r="N406" s="111"/>
      <c r="O406" s="30"/>
      <c r="P406" s="30"/>
      <c r="Q406" s="30"/>
      <c r="R406" s="30"/>
      <c r="S406" s="30"/>
      <c r="T406" s="30"/>
      <c r="U406" s="53"/>
      <c r="V406" s="55"/>
      <c r="W406" s="53"/>
      <c r="AG406" s="86"/>
      <c r="AH406" s="87"/>
      <c r="AI406"/>
      <c r="AJ406"/>
      <c r="AK406"/>
      <c r="AL406"/>
      <c r="AM406"/>
      <c r="AN406"/>
      <c r="AO406"/>
      <c r="AP406"/>
      <c r="AQ406"/>
      <c r="AR406"/>
    </row>
    <row r="407" spans="13:44" ht="14.25" customHeight="1">
      <c r="M407" s="29"/>
      <c r="N407" s="111"/>
      <c r="O407" s="30"/>
      <c r="P407" s="30"/>
      <c r="Q407" s="30"/>
      <c r="R407" s="30"/>
      <c r="S407" s="30"/>
      <c r="T407" s="30"/>
      <c r="U407" s="53"/>
      <c r="V407" s="55"/>
      <c r="W407" s="53"/>
      <c r="AG407" s="86"/>
      <c r="AH407" s="87"/>
      <c r="AI407"/>
      <c r="AJ407"/>
      <c r="AK407"/>
      <c r="AL407"/>
      <c r="AM407"/>
      <c r="AN407"/>
      <c r="AO407"/>
      <c r="AP407"/>
      <c r="AQ407"/>
      <c r="AR407"/>
    </row>
    <row r="408" spans="13:44" ht="14.25" customHeight="1">
      <c r="M408" s="29"/>
      <c r="N408" s="111"/>
      <c r="O408" s="30"/>
      <c r="P408" s="30"/>
      <c r="Q408" s="30"/>
      <c r="R408" s="30"/>
      <c r="S408" s="30"/>
      <c r="T408" s="30"/>
      <c r="U408" s="53"/>
      <c r="V408" s="55"/>
      <c r="W408" s="53"/>
      <c r="AG408" s="86"/>
      <c r="AH408" s="87"/>
      <c r="AI408"/>
      <c r="AJ408"/>
      <c r="AK408"/>
      <c r="AL408"/>
      <c r="AM408"/>
      <c r="AN408"/>
      <c r="AO408"/>
      <c r="AP408"/>
      <c r="AQ408"/>
      <c r="AR408"/>
    </row>
    <row r="409" spans="13:44" ht="14.25" customHeight="1">
      <c r="M409" s="29"/>
      <c r="N409" s="111"/>
      <c r="O409" s="30"/>
      <c r="P409" s="30"/>
      <c r="Q409" s="30"/>
      <c r="R409" s="30"/>
      <c r="S409" s="30"/>
      <c r="T409" s="30"/>
      <c r="U409" s="53"/>
      <c r="V409" s="55"/>
      <c r="W409" s="53"/>
      <c r="AG409" s="86"/>
      <c r="AH409" s="87"/>
      <c r="AI409"/>
      <c r="AJ409"/>
      <c r="AK409"/>
      <c r="AL409"/>
      <c r="AM409"/>
      <c r="AN409"/>
      <c r="AO409"/>
      <c r="AP409"/>
      <c r="AQ409"/>
      <c r="AR409"/>
    </row>
    <row r="410" spans="13:44" ht="14.25" customHeight="1">
      <c r="M410" s="29"/>
      <c r="N410" s="111"/>
      <c r="O410" s="30"/>
      <c r="P410" s="30"/>
      <c r="Q410" s="30"/>
      <c r="R410" s="30"/>
      <c r="S410" s="30"/>
      <c r="T410" s="30"/>
      <c r="U410" s="53"/>
      <c r="V410" s="55"/>
      <c r="W410" s="53"/>
      <c r="AG410" s="86"/>
      <c r="AH410" s="87"/>
      <c r="AI410"/>
      <c r="AJ410"/>
      <c r="AK410"/>
      <c r="AL410"/>
      <c r="AM410"/>
      <c r="AN410"/>
      <c r="AO410"/>
      <c r="AP410"/>
      <c r="AQ410"/>
      <c r="AR410"/>
    </row>
    <row r="411" spans="13:44" ht="14.25" customHeight="1">
      <c r="M411" s="29"/>
      <c r="N411" s="111"/>
      <c r="O411" s="30"/>
      <c r="P411" s="30"/>
      <c r="Q411" s="30"/>
      <c r="R411" s="30"/>
      <c r="S411" s="30"/>
      <c r="T411" s="30"/>
      <c r="U411" s="53"/>
      <c r="V411" s="55"/>
      <c r="W411" s="53"/>
      <c r="AG411" s="86"/>
      <c r="AH411" s="87"/>
      <c r="AI411"/>
      <c r="AJ411"/>
      <c r="AK411"/>
      <c r="AL411"/>
      <c r="AM411"/>
      <c r="AN411"/>
      <c r="AO411"/>
      <c r="AP411"/>
      <c r="AQ411"/>
      <c r="AR411"/>
    </row>
    <row r="412" spans="13:44" ht="14.25" customHeight="1">
      <c r="M412" s="29"/>
      <c r="N412" s="111"/>
      <c r="O412" s="30"/>
      <c r="P412" s="30"/>
      <c r="Q412" s="30"/>
      <c r="R412" s="30"/>
      <c r="S412" s="30"/>
      <c r="T412" s="30"/>
      <c r="U412" s="53"/>
      <c r="V412" s="55"/>
      <c r="W412" s="53"/>
      <c r="AG412" s="86"/>
      <c r="AH412" s="87"/>
      <c r="AI412"/>
      <c r="AJ412"/>
      <c r="AK412"/>
      <c r="AL412"/>
      <c r="AM412"/>
      <c r="AN412"/>
      <c r="AO412"/>
      <c r="AP412"/>
      <c r="AQ412"/>
      <c r="AR412"/>
    </row>
    <row r="413" spans="13:44" ht="14.25" customHeight="1">
      <c r="M413" s="29"/>
      <c r="N413" s="111"/>
      <c r="O413" s="30"/>
      <c r="P413" s="30"/>
      <c r="Q413" s="30"/>
      <c r="R413" s="30"/>
      <c r="S413" s="30"/>
      <c r="T413" s="30"/>
      <c r="U413" s="53"/>
      <c r="V413" s="55"/>
      <c r="W413" s="53"/>
      <c r="AG413" s="86"/>
      <c r="AH413" s="87"/>
      <c r="AI413"/>
      <c r="AJ413"/>
      <c r="AK413"/>
      <c r="AL413"/>
      <c r="AM413"/>
      <c r="AN413"/>
      <c r="AO413"/>
      <c r="AP413"/>
      <c r="AQ413"/>
      <c r="AR413"/>
    </row>
    <row r="414" spans="13:44" ht="14.25" customHeight="1">
      <c r="M414" s="29"/>
      <c r="N414" s="111"/>
      <c r="O414" s="30"/>
      <c r="P414" s="30"/>
      <c r="Q414" s="30"/>
      <c r="R414" s="30"/>
      <c r="S414" s="30"/>
      <c r="T414" s="30"/>
      <c r="U414" s="53"/>
      <c r="V414" s="55"/>
      <c r="W414" s="53"/>
      <c r="AG414" s="86"/>
      <c r="AH414" s="87"/>
      <c r="AI414"/>
      <c r="AJ414"/>
      <c r="AK414"/>
      <c r="AL414"/>
      <c r="AM414"/>
      <c r="AN414"/>
      <c r="AO414"/>
      <c r="AP414"/>
      <c r="AQ414"/>
      <c r="AR414"/>
    </row>
    <row r="415" spans="13:44" ht="14.25" customHeight="1">
      <c r="M415" s="29"/>
      <c r="N415" s="111"/>
      <c r="O415" s="30"/>
      <c r="P415" s="30"/>
      <c r="Q415" s="30"/>
      <c r="R415" s="30"/>
      <c r="S415" s="30"/>
      <c r="T415" s="30"/>
      <c r="U415" s="53"/>
      <c r="V415" s="55"/>
      <c r="W415" s="53"/>
      <c r="AG415" s="86"/>
      <c r="AH415" s="87"/>
      <c r="AI415"/>
      <c r="AJ415"/>
      <c r="AK415"/>
      <c r="AL415"/>
      <c r="AM415"/>
      <c r="AN415"/>
      <c r="AO415"/>
      <c r="AP415"/>
      <c r="AQ415"/>
      <c r="AR415"/>
    </row>
    <row r="416" spans="13:44" ht="14.25" customHeight="1">
      <c r="M416" s="29"/>
      <c r="N416" s="111"/>
      <c r="O416" s="30"/>
      <c r="P416" s="30"/>
      <c r="Q416" s="30"/>
      <c r="R416" s="30"/>
      <c r="S416" s="30"/>
      <c r="T416" s="30"/>
      <c r="U416" s="53"/>
      <c r="V416" s="55"/>
      <c r="W416" s="53"/>
      <c r="AG416" s="86"/>
      <c r="AH416" s="87"/>
      <c r="AI416"/>
      <c r="AJ416"/>
      <c r="AK416"/>
      <c r="AL416"/>
      <c r="AM416"/>
      <c r="AN416"/>
      <c r="AO416"/>
      <c r="AP416"/>
      <c r="AQ416"/>
      <c r="AR416"/>
    </row>
    <row r="417" spans="13:44" ht="14.25" customHeight="1">
      <c r="M417" s="29"/>
      <c r="N417" s="111"/>
      <c r="O417" s="30"/>
      <c r="P417" s="30"/>
      <c r="Q417" s="30"/>
      <c r="R417" s="30"/>
      <c r="S417" s="30"/>
      <c r="T417" s="30"/>
      <c r="U417" s="53"/>
      <c r="V417" s="55"/>
      <c r="W417" s="53"/>
      <c r="AG417" s="86"/>
      <c r="AH417" s="87"/>
      <c r="AI417"/>
      <c r="AJ417"/>
      <c r="AK417"/>
      <c r="AL417"/>
      <c r="AM417"/>
      <c r="AN417"/>
      <c r="AO417"/>
      <c r="AP417"/>
      <c r="AQ417"/>
      <c r="AR417"/>
    </row>
    <row r="418" spans="13:44" ht="14.25" customHeight="1">
      <c r="M418" s="29"/>
      <c r="N418" s="111"/>
      <c r="O418" s="30"/>
      <c r="P418" s="30"/>
      <c r="Q418" s="30"/>
      <c r="R418" s="30"/>
      <c r="S418" s="30"/>
      <c r="T418" s="30"/>
      <c r="U418" s="53"/>
      <c r="V418" s="55"/>
      <c r="W418" s="53"/>
      <c r="AG418" s="86"/>
      <c r="AH418" s="87"/>
      <c r="AI418"/>
      <c r="AJ418"/>
      <c r="AK418"/>
      <c r="AL418"/>
      <c r="AM418"/>
      <c r="AN418"/>
      <c r="AO418"/>
      <c r="AP418"/>
      <c r="AQ418"/>
      <c r="AR418"/>
    </row>
    <row r="419" spans="13:44" ht="14.25" customHeight="1">
      <c r="M419" s="29"/>
      <c r="N419" s="111"/>
      <c r="O419" s="30"/>
      <c r="P419" s="30"/>
      <c r="Q419" s="30"/>
      <c r="R419" s="30"/>
      <c r="S419" s="30"/>
      <c r="T419" s="30"/>
      <c r="U419" s="53"/>
      <c r="V419" s="55"/>
      <c r="W419" s="53"/>
      <c r="AG419" s="86"/>
      <c r="AH419" s="87"/>
      <c r="AI419"/>
      <c r="AJ419"/>
      <c r="AK419"/>
      <c r="AL419"/>
      <c r="AM419"/>
      <c r="AN419"/>
      <c r="AO419"/>
      <c r="AP419"/>
      <c r="AQ419"/>
      <c r="AR419"/>
    </row>
    <row r="420" spans="13:44" ht="14.25" customHeight="1">
      <c r="M420" s="29"/>
      <c r="N420" s="111"/>
      <c r="O420" s="30"/>
      <c r="P420" s="30"/>
      <c r="Q420" s="30"/>
      <c r="R420" s="30"/>
      <c r="S420" s="30"/>
      <c r="T420" s="30"/>
      <c r="U420" s="53"/>
      <c r="V420" s="55"/>
      <c r="W420" s="53"/>
      <c r="AG420" s="86"/>
      <c r="AH420" s="87"/>
      <c r="AI420"/>
      <c r="AJ420"/>
      <c r="AK420"/>
      <c r="AL420"/>
      <c r="AM420"/>
      <c r="AN420"/>
      <c r="AO420"/>
      <c r="AP420"/>
      <c r="AQ420"/>
      <c r="AR420"/>
    </row>
    <row r="421" spans="13:44" ht="14.25" customHeight="1">
      <c r="M421" s="29"/>
      <c r="N421" s="111"/>
      <c r="O421" s="30"/>
      <c r="P421" s="30"/>
      <c r="Q421" s="30"/>
      <c r="R421" s="30"/>
      <c r="S421" s="30"/>
      <c r="T421" s="30"/>
      <c r="U421" s="53"/>
      <c r="V421" s="55"/>
      <c r="W421" s="53"/>
      <c r="AG421" s="86"/>
      <c r="AH421" s="87"/>
      <c r="AI421"/>
      <c r="AJ421"/>
      <c r="AK421"/>
      <c r="AL421"/>
      <c r="AM421"/>
      <c r="AN421"/>
      <c r="AO421"/>
      <c r="AP421"/>
      <c r="AQ421"/>
      <c r="AR421"/>
    </row>
    <row r="422" spans="13:44" ht="14.25" customHeight="1">
      <c r="M422" s="29"/>
      <c r="N422" s="111"/>
      <c r="O422" s="30"/>
      <c r="P422" s="30"/>
      <c r="Q422" s="30"/>
      <c r="R422" s="30"/>
      <c r="S422" s="30"/>
      <c r="T422" s="30"/>
      <c r="U422" s="53"/>
      <c r="V422" s="55"/>
      <c r="W422" s="53"/>
      <c r="AG422" s="86"/>
      <c r="AH422" s="87"/>
      <c r="AI422"/>
      <c r="AJ422"/>
      <c r="AK422"/>
      <c r="AL422"/>
      <c r="AM422"/>
      <c r="AN422"/>
      <c r="AO422"/>
      <c r="AP422"/>
      <c r="AQ422"/>
      <c r="AR422"/>
    </row>
    <row r="423" spans="13:44" ht="14.25" customHeight="1">
      <c r="M423" s="29"/>
      <c r="N423" s="111"/>
      <c r="O423" s="30"/>
      <c r="P423" s="30"/>
      <c r="Q423" s="30"/>
      <c r="R423" s="30"/>
      <c r="S423" s="30"/>
      <c r="T423" s="30"/>
      <c r="U423" s="53"/>
      <c r="V423" s="55"/>
      <c r="W423" s="53"/>
      <c r="AG423" s="86"/>
      <c r="AH423" s="87"/>
      <c r="AI423"/>
      <c r="AJ423"/>
      <c r="AK423"/>
      <c r="AL423"/>
      <c r="AM423"/>
      <c r="AN423"/>
      <c r="AO423"/>
      <c r="AP423"/>
      <c r="AQ423"/>
      <c r="AR423"/>
    </row>
    <row r="424" spans="13:44" ht="14.25" customHeight="1">
      <c r="M424" s="29"/>
      <c r="N424" s="111"/>
      <c r="O424" s="30"/>
      <c r="P424" s="30"/>
      <c r="Q424" s="30"/>
      <c r="R424" s="30"/>
      <c r="S424" s="30"/>
      <c r="T424" s="30"/>
      <c r="U424" s="53"/>
      <c r="V424" s="55"/>
      <c r="W424" s="53"/>
      <c r="AG424" s="86"/>
      <c r="AH424" s="87"/>
      <c r="AI424"/>
      <c r="AJ424"/>
      <c r="AK424"/>
      <c r="AL424"/>
      <c r="AM424"/>
      <c r="AN424"/>
      <c r="AO424"/>
      <c r="AP424"/>
      <c r="AQ424"/>
      <c r="AR424"/>
    </row>
    <row r="425" spans="13:44" ht="14.25" customHeight="1">
      <c r="M425" s="29"/>
      <c r="N425" s="111"/>
      <c r="O425" s="30"/>
      <c r="P425" s="30"/>
      <c r="Q425" s="30"/>
      <c r="R425" s="30"/>
      <c r="S425" s="30"/>
      <c r="T425" s="30"/>
      <c r="U425" s="53"/>
      <c r="V425" s="55"/>
      <c r="W425" s="53"/>
      <c r="AG425" s="86"/>
      <c r="AH425" s="87"/>
      <c r="AI425"/>
      <c r="AJ425"/>
      <c r="AK425"/>
      <c r="AL425"/>
      <c r="AM425"/>
      <c r="AN425"/>
      <c r="AO425"/>
      <c r="AP425"/>
      <c r="AQ425"/>
      <c r="AR425"/>
    </row>
    <row r="426" spans="13:44" ht="14.25" customHeight="1">
      <c r="M426" s="29"/>
      <c r="N426" s="111"/>
      <c r="O426" s="30"/>
      <c r="P426" s="30"/>
      <c r="Q426" s="30"/>
      <c r="R426" s="30"/>
      <c r="S426" s="30"/>
      <c r="T426" s="30"/>
      <c r="U426" s="53"/>
      <c r="V426" s="55"/>
      <c r="W426" s="53"/>
      <c r="AG426" s="86"/>
      <c r="AH426" s="87"/>
      <c r="AI426"/>
      <c r="AJ426"/>
      <c r="AK426"/>
      <c r="AL426"/>
      <c r="AM426"/>
      <c r="AN426"/>
      <c r="AO426"/>
      <c r="AP426"/>
      <c r="AQ426"/>
      <c r="AR426"/>
    </row>
    <row r="427" spans="13:44" ht="14.25" customHeight="1">
      <c r="M427" s="29"/>
      <c r="N427" s="111"/>
      <c r="O427" s="30"/>
      <c r="P427" s="30"/>
      <c r="Q427" s="30"/>
      <c r="R427" s="30"/>
      <c r="S427" s="30"/>
      <c r="T427" s="30"/>
      <c r="U427" s="53"/>
      <c r="V427" s="55"/>
      <c r="W427" s="53"/>
      <c r="AG427" s="86"/>
      <c r="AH427" s="87"/>
      <c r="AI427"/>
      <c r="AJ427"/>
      <c r="AK427"/>
      <c r="AL427"/>
      <c r="AM427"/>
      <c r="AN427"/>
      <c r="AO427"/>
      <c r="AP427"/>
      <c r="AQ427"/>
      <c r="AR427"/>
    </row>
    <row r="428" spans="13:44" ht="14.25" customHeight="1">
      <c r="M428" s="29"/>
      <c r="N428" s="111"/>
      <c r="O428" s="30"/>
      <c r="P428" s="30"/>
      <c r="Q428" s="30"/>
      <c r="R428" s="30"/>
      <c r="S428" s="30"/>
      <c r="T428" s="30"/>
      <c r="U428" s="53"/>
      <c r="V428" s="55"/>
      <c r="W428" s="53"/>
      <c r="AG428" s="86"/>
      <c r="AH428" s="87"/>
      <c r="AI428"/>
      <c r="AJ428"/>
      <c r="AK428"/>
      <c r="AL428"/>
      <c r="AM428"/>
      <c r="AN428"/>
      <c r="AO428"/>
      <c r="AP428"/>
      <c r="AQ428"/>
      <c r="AR428"/>
    </row>
    <row r="429" spans="13:44" ht="14.25" customHeight="1">
      <c r="M429" s="29"/>
      <c r="N429" s="111"/>
      <c r="O429" s="30"/>
      <c r="P429" s="30"/>
      <c r="Q429" s="30"/>
      <c r="R429" s="30"/>
      <c r="S429" s="30"/>
      <c r="T429" s="30"/>
      <c r="U429" s="53"/>
      <c r="V429" s="55"/>
      <c r="W429" s="53"/>
      <c r="AG429" s="86"/>
      <c r="AH429" s="87"/>
      <c r="AI429"/>
      <c r="AJ429"/>
      <c r="AK429"/>
      <c r="AL429"/>
      <c r="AM429"/>
      <c r="AN429"/>
      <c r="AO429"/>
      <c r="AP429"/>
      <c r="AQ429"/>
      <c r="AR429"/>
    </row>
    <row r="430" spans="13:44" ht="14.25" customHeight="1">
      <c r="M430" s="29"/>
      <c r="N430" s="111"/>
      <c r="O430" s="30"/>
      <c r="P430" s="30"/>
      <c r="Q430" s="30"/>
      <c r="R430" s="30"/>
      <c r="S430" s="30"/>
      <c r="T430" s="30"/>
      <c r="U430" s="53"/>
      <c r="V430" s="55"/>
      <c r="W430" s="53"/>
      <c r="AG430" s="86"/>
      <c r="AH430" s="87"/>
      <c r="AI430"/>
      <c r="AJ430"/>
      <c r="AK430"/>
      <c r="AL430"/>
      <c r="AM430"/>
      <c r="AN430"/>
      <c r="AO430"/>
      <c r="AP430"/>
      <c r="AQ430"/>
      <c r="AR430"/>
    </row>
    <row r="431" spans="13:44" ht="14.25" customHeight="1">
      <c r="M431" s="29"/>
      <c r="N431" s="111"/>
      <c r="O431" s="30"/>
      <c r="P431" s="30"/>
      <c r="Q431" s="30"/>
      <c r="R431" s="30"/>
      <c r="S431" s="30"/>
      <c r="T431" s="30"/>
      <c r="U431" s="53"/>
      <c r="V431" s="55"/>
      <c r="W431" s="53"/>
      <c r="AG431" s="86"/>
      <c r="AH431" s="87"/>
      <c r="AI431"/>
      <c r="AJ431"/>
      <c r="AK431"/>
      <c r="AL431"/>
      <c r="AM431"/>
      <c r="AN431"/>
      <c r="AO431"/>
      <c r="AP431"/>
      <c r="AQ431"/>
      <c r="AR431"/>
    </row>
    <row r="432" spans="13:44" ht="14.25" customHeight="1">
      <c r="M432" s="29"/>
      <c r="N432" s="111"/>
      <c r="O432" s="30"/>
      <c r="P432" s="30"/>
      <c r="Q432" s="30"/>
      <c r="R432" s="30"/>
      <c r="S432" s="30"/>
      <c r="T432" s="30"/>
      <c r="U432" s="53"/>
      <c r="V432" s="55"/>
      <c r="W432" s="53"/>
      <c r="AG432" s="86"/>
      <c r="AH432" s="87"/>
      <c r="AI432"/>
      <c r="AJ432"/>
      <c r="AK432"/>
      <c r="AL432"/>
      <c r="AM432"/>
      <c r="AN432"/>
      <c r="AO432"/>
      <c r="AP432"/>
      <c r="AQ432"/>
      <c r="AR432"/>
    </row>
    <row r="433" spans="13:44" ht="14.25" customHeight="1">
      <c r="M433" s="29"/>
      <c r="N433" s="111"/>
      <c r="O433" s="30"/>
      <c r="P433" s="30"/>
      <c r="Q433" s="30"/>
      <c r="R433" s="30"/>
      <c r="S433" s="30"/>
      <c r="T433" s="30"/>
      <c r="U433" s="53"/>
      <c r="V433" s="55"/>
      <c r="W433" s="53"/>
      <c r="AG433" s="86"/>
      <c r="AH433" s="87"/>
      <c r="AI433"/>
      <c r="AJ433"/>
      <c r="AK433"/>
      <c r="AL433"/>
      <c r="AM433"/>
      <c r="AN433"/>
      <c r="AO433"/>
      <c r="AP433"/>
      <c r="AQ433"/>
      <c r="AR433"/>
    </row>
    <row r="434" spans="13:44" ht="14.25" customHeight="1">
      <c r="M434" s="29"/>
      <c r="N434" s="111"/>
      <c r="O434" s="30"/>
      <c r="P434" s="30"/>
      <c r="Q434" s="30"/>
      <c r="R434" s="30"/>
      <c r="S434" s="30"/>
      <c r="T434" s="30"/>
      <c r="U434" s="53"/>
      <c r="V434" s="55"/>
      <c r="W434" s="53"/>
      <c r="AG434" s="86"/>
      <c r="AH434" s="87"/>
      <c r="AI434"/>
      <c r="AJ434"/>
      <c r="AK434"/>
      <c r="AL434"/>
      <c r="AM434"/>
      <c r="AN434"/>
      <c r="AO434"/>
      <c r="AP434"/>
      <c r="AQ434"/>
      <c r="AR434"/>
    </row>
    <row r="435" spans="13:44" ht="14.25" customHeight="1">
      <c r="M435" s="29"/>
      <c r="N435" s="111"/>
      <c r="O435" s="30"/>
      <c r="P435" s="30"/>
      <c r="Q435" s="30"/>
      <c r="R435" s="30"/>
      <c r="S435" s="30"/>
      <c r="T435" s="30"/>
      <c r="U435" s="53"/>
      <c r="V435" s="55"/>
      <c r="W435" s="53"/>
      <c r="AG435" s="86"/>
      <c r="AH435" s="87"/>
      <c r="AI435"/>
      <c r="AJ435"/>
      <c r="AK435"/>
      <c r="AL435"/>
      <c r="AM435"/>
      <c r="AN435"/>
      <c r="AO435"/>
      <c r="AP435"/>
      <c r="AQ435"/>
      <c r="AR435"/>
    </row>
    <row r="436" spans="13:44" ht="14.25" customHeight="1">
      <c r="M436" s="29"/>
      <c r="N436" s="111"/>
      <c r="O436" s="30"/>
      <c r="P436" s="30"/>
      <c r="Q436" s="30"/>
      <c r="R436" s="30"/>
      <c r="S436" s="30"/>
      <c r="T436" s="30"/>
      <c r="U436" s="53"/>
      <c r="V436" s="55"/>
      <c r="W436" s="53"/>
      <c r="AG436" s="86"/>
      <c r="AH436" s="87"/>
      <c r="AI436"/>
      <c r="AJ436"/>
      <c r="AK436"/>
      <c r="AL436"/>
      <c r="AM436"/>
      <c r="AN436"/>
      <c r="AO436"/>
      <c r="AP436"/>
      <c r="AQ436"/>
      <c r="AR436"/>
    </row>
    <row r="437" spans="13:44" ht="14.25" customHeight="1">
      <c r="M437" s="29"/>
      <c r="N437" s="111"/>
      <c r="O437" s="30"/>
      <c r="P437" s="30"/>
      <c r="Q437" s="30"/>
      <c r="R437" s="30"/>
      <c r="S437" s="30"/>
      <c r="T437" s="30"/>
      <c r="U437" s="53"/>
      <c r="V437" s="55"/>
      <c r="W437" s="53"/>
      <c r="AG437" s="86"/>
      <c r="AH437" s="87"/>
      <c r="AI437"/>
      <c r="AJ437"/>
      <c r="AK437"/>
      <c r="AL437"/>
      <c r="AM437"/>
      <c r="AN437"/>
      <c r="AO437"/>
      <c r="AP437"/>
      <c r="AQ437"/>
      <c r="AR437"/>
    </row>
    <row r="438" spans="13:44" ht="14.25" customHeight="1">
      <c r="M438" s="29"/>
      <c r="N438" s="111"/>
      <c r="O438" s="30"/>
      <c r="P438" s="30"/>
      <c r="Q438" s="30"/>
      <c r="R438" s="30"/>
      <c r="S438" s="30"/>
      <c r="T438" s="30"/>
      <c r="U438" s="53"/>
      <c r="V438" s="55"/>
      <c r="W438" s="53"/>
      <c r="AG438" s="86"/>
      <c r="AH438" s="87"/>
      <c r="AI438"/>
      <c r="AJ438"/>
      <c r="AK438"/>
      <c r="AL438"/>
      <c r="AM438"/>
      <c r="AN438"/>
      <c r="AO438"/>
      <c r="AP438"/>
      <c r="AQ438"/>
      <c r="AR438"/>
    </row>
    <row r="439" spans="13:44" ht="14.25" customHeight="1">
      <c r="M439" s="29"/>
      <c r="N439" s="111"/>
      <c r="O439" s="30"/>
      <c r="P439" s="30"/>
      <c r="Q439" s="30"/>
      <c r="R439" s="30"/>
      <c r="S439" s="30"/>
      <c r="T439" s="30"/>
      <c r="U439" s="53"/>
      <c r="V439" s="55"/>
      <c r="W439" s="53"/>
      <c r="AG439" s="86"/>
      <c r="AH439" s="87"/>
      <c r="AI439"/>
      <c r="AJ439"/>
      <c r="AK439"/>
      <c r="AL439"/>
      <c r="AM439"/>
      <c r="AN439"/>
      <c r="AO439"/>
      <c r="AP439"/>
      <c r="AQ439"/>
      <c r="AR439"/>
    </row>
    <row r="440" spans="13:44" ht="14.25" customHeight="1">
      <c r="M440" s="29"/>
      <c r="N440" s="111"/>
      <c r="O440" s="30"/>
      <c r="P440" s="30"/>
      <c r="Q440" s="30"/>
      <c r="R440" s="30"/>
      <c r="S440" s="30"/>
      <c r="T440" s="30"/>
      <c r="U440" s="53"/>
      <c r="V440" s="55"/>
      <c r="W440" s="53"/>
      <c r="AG440" s="86"/>
      <c r="AH440" s="87"/>
      <c r="AI440"/>
      <c r="AJ440"/>
      <c r="AK440"/>
      <c r="AL440"/>
      <c r="AM440"/>
      <c r="AN440"/>
      <c r="AO440"/>
      <c r="AP440"/>
      <c r="AQ440"/>
      <c r="AR440"/>
    </row>
    <row r="441" spans="13:44" ht="14.25" customHeight="1">
      <c r="M441" s="29"/>
      <c r="N441" s="111"/>
      <c r="O441" s="30"/>
      <c r="P441" s="30"/>
      <c r="Q441" s="30"/>
      <c r="R441" s="30"/>
      <c r="S441" s="30"/>
      <c r="T441" s="30"/>
      <c r="U441" s="53"/>
      <c r="V441" s="55"/>
      <c r="W441" s="53"/>
      <c r="AG441" s="86"/>
      <c r="AH441" s="87"/>
      <c r="AI441"/>
      <c r="AJ441"/>
      <c r="AK441"/>
      <c r="AL441"/>
      <c r="AM441"/>
      <c r="AN441"/>
      <c r="AO441"/>
      <c r="AP441"/>
      <c r="AQ441"/>
      <c r="AR441"/>
    </row>
    <row r="442" spans="13:44" ht="14.25" customHeight="1">
      <c r="M442" s="29"/>
      <c r="N442" s="111"/>
      <c r="O442" s="30"/>
      <c r="P442" s="30"/>
      <c r="Q442" s="30"/>
      <c r="R442" s="30"/>
      <c r="S442" s="30"/>
      <c r="T442" s="30"/>
      <c r="U442" s="53"/>
      <c r="V442" s="55"/>
      <c r="W442" s="53"/>
      <c r="AG442" s="86"/>
      <c r="AH442" s="87"/>
      <c r="AI442"/>
      <c r="AJ442"/>
      <c r="AK442"/>
      <c r="AL442"/>
      <c r="AM442"/>
      <c r="AN442"/>
      <c r="AO442"/>
      <c r="AP442"/>
      <c r="AQ442"/>
      <c r="AR442"/>
    </row>
    <row r="443" spans="13:44" ht="14.25" customHeight="1">
      <c r="M443" s="29"/>
      <c r="N443" s="111"/>
      <c r="O443" s="30"/>
      <c r="P443" s="30"/>
      <c r="Q443" s="30"/>
      <c r="R443" s="30"/>
      <c r="S443" s="30"/>
      <c r="T443" s="30"/>
      <c r="U443" s="53"/>
      <c r="V443" s="55"/>
      <c r="W443" s="53"/>
      <c r="AG443" s="86"/>
      <c r="AH443" s="87"/>
      <c r="AI443"/>
      <c r="AJ443"/>
      <c r="AK443"/>
      <c r="AL443"/>
      <c r="AM443"/>
      <c r="AN443"/>
      <c r="AO443"/>
      <c r="AP443"/>
      <c r="AQ443"/>
      <c r="AR443"/>
    </row>
    <row r="444" spans="13:44" ht="14.25" customHeight="1">
      <c r="M444" s="29"/>
      <c r="N444" s="111"/>
      <c r="O444" s="30"/>
      <c r="P444" s="30"/>
      <c r="Q444" s="30"/>
      <c r="R444" s="30"/>
      <c r="S444" s="30"/>
      <c r="T444" s="30"/>
      <c r="U444" s="53"/>
      <c r="V444" s="55"/>
      <c r="W444" s="53"/>
      <c r="AG444" s="86"/>
      <c r="AH444" s="87"/>
      <c r="AI444"/>
      <c r="AJ444"/>
      <c r="AK444"/>
      <c r="AL444"/>
      <c r="AM444"/>
      <c r="AN444"/>
      <c r="AO444"/>
      <c r="AP444"/>
      <c r="AQ444"/>
      <c r="AR444"/>
    </row>
    <row r="445" spans="13:44" ht="14.25" customHeight="1">
      <c r="M445" s="29"/>
      <c r="N445" s="111"/>
      <c r="O445" s="30"/>
      <c r="P445" s="30"/>
      <c r="Q445" s="30"/>
      <c r="R445" s="30"/>
      <c r="S445" s="30"/>
      <c r="T445" s="30"/>
      <c r="U445" s="53"/>
      <c r="V445" s="55"/>
      <c r="W445" s="53"/>
      <c r="AG445" s="86"/>
      <c r="AH445" s="87"/>
      <c r="AI445"/>
      <c r="AJ445"/>
      <c r="AK445"/>
      <c r="AL445"/>
      <c r="AM445"/>
      <c r="AN445"/>
      <c r="AO445"/>
      <c r="AP445"/>
      <c r="AQ445"/>
      <c r="AR445"/>
    </row>
    <row r="446" spans="13:44" ht="14.25" customHeight="1">
      <c r="M446" s="29"/>
      <c r="N446" s="111"/>
      <c r="O446" s="30"/>
      <c r="P446" s="30"/>
      <c r="Q446" s="30"/>
      <c r="R446" s="30"/>
      <c r="S446" s="30"/>
      <c r="T446" s="30"/>
      <c r="U446" s="53"/>
      <c r="V446" s="55"/>
      <c r="W446" s="53"/>
      <c r="AG446" s="86"/>
      <c r="AH446" s="87"/>
      <c r="AI446"/>
      <c r="AJ446"/>
      <c r="AK446"/>
      <c r="AL446"/>
      <c r="AM446"/>
      <c r="AN446"/>
      <c r="AO446"/>
      <c r="AP446"/>
      <c r="AQ446"/>
      <c r="AR446"/>
    </row>
    <row r="447" spans="13:44" ht="14.25" customHeight="1">
      <c r="M447" s="29"/>
      <c r="N447" s="111"/>
      <c r="O447" s="30"/>
      <c r="P447" s="30"/>
      <c r="Q447" s="30"/>
      <c r="R447" s="30"/>
      <c r="S447" s="30"/>
      <c r="T447" s="30"/>
      <c r="U447" s="53"/>
      <c r="V447" s="55"/>
      <c r="W447" s="53"/>
      <c r="AG447" s="86"/>
      <c r="AH447" s="87"/>
      <c r="AI447"/>
      <c r="AJ447"/>
      <c r="AK447"/>
      <c r="AL447"/>
      <c r="AM447"/>
      <c r="AN447"/>
      <c r="AO447"/>
      <c r="AP447"/>
      <c r="AQ447"/>
      <c r="AR447"/>
    </row>
    <row r="448" spans="13:44" ht="14.25" customHeight="1">
      <c r="M448" s="29"/>
      <c r="N448" s="111"/>
      <c r="O448" s="30"/>
      <c r="P448" s="30"/>
      <c r="Q448" s="30"/>
      <c r="R448" s="30"/>
      <c r="S448" s="30"/>
      <c r="T448" s="30"/>
      <c r="U448" s="53"/>
      <c r="V448" s="55"/>
      <c r="W448" s="53"/>
      <c r="AG448" s="86"/>
      <c r="AH448" s="87"/>
      <c r="AI448"/>
      <c r="AJ448"/>
      <c r="AK448"/>
      <c r="AL448"/>
      <c r="AM448"/>
      <c r="AN448"/>
      <c r="AO448"/>
      <c r="AP448"/>
      <c r="AQ448"/>
      <c r="AR448"/>
    </row>
    <row r="449" spans="13:44" ht="14.25" customHeight="1">
      <c r="M449" s="29"/>
      <c r="N449" s="111"/>
      <c r="O449" s="30"/>
      <c r="P449" s="30"/>
      <c r="Q449" s="30"/>
      <c r="R449" s="30"/>
      <c r="S449" s="30"/>
      <c r="T449" s="30"/>
      <c r="U449" s="53"/>
      <c r="V449" s="55"/>
      <c r="W449" s="53"/>
      <c r="AG449" s="86"/>
      <c r="AH449" s="87"/>
      <c r="AI449"/>
      <c r="AJ449"/>
      <c r="AK449"/>
      <c r="AL449"/>
      <c r="AM449"/>
      <c r="AN449"/>
      <c r="AO449"/>
      <c r="AP449"/>
      <c r="AQ449"/>
      <c r="AR449"/>
    </row>
    <row r="450" spans="13:44" ht="14.25" customHeight="1">
      <c r="M450" s="29"/>
      <c r="N450" s="111"/>
      <c r="O450" s="30"/>
      <c r="P450" s="30"/>
      <c r="Q450" s="30"/>
      <c r="R450" s="30"/>
      <c r="S450" s="30"/>
      <c r="T450" s="30"/>
      <c r="U450" s="53"/>
      <c r="V450" s="55"/>
      <c r="W450" s="53"/>
      <c r="AG450" s="86"/>
      <c r="AH450" s="87"/>
      <c r="AI450"/>
      <c r="AJ450"/>
      <c r="AK450"/>
      <c r="AL450"/>
      <c r="AM450"/>
      <c r="AN450"/>
      <c r="AO450"/>
      <c r="AP450"/>
      <c r="AQ450"/>
      <c r="AR450"/>
    </row>
    <row r="451" spans="13:44" ht="14.25" customHeight="1">
      <c r="M451" s="29"/>
      <c r="N451" s="111"/>
      <c r="O451" s="30"/>
      <c r="P451" s="30"/>
      <c r="Q451" s="30"/>
      <c r="R451" s="30"/>
      <c r="S451" s="30"/>
      <c r="T451" s="30"/>
      <c r="U451" s="53"/>
      <c r="V451" s="55"/>
      <c r="W451" s="53"/>
      <c r="AG451" s="86"/>
      <c r="AH451" s="87"/>
      <c r="AI451"/>
      <c r="AJ451"/>
      <c r="AK451"/>
      <c r="AL451"/>
      <c r="AM451"/>
      <c r="AN451"/>
      <c r="AO451"/>
      <c r="AP451"/>
      <c r="AQ451"/>
      <c r="AR451"/>
    </row>
    <row r="452" spans="13:44" ht="14.25" customHeight="1">
      <c r="M452" s="29"/>
      <c r="N452" s="111"/>
      <c r="O452" s="30"/>
      <c r="P452" s="30"/>
      <c r="Q452" s="30"/>
      <c r="R452" s="30"/>
      <c r="S452" s="30"/>
      <c r="T452" s="30"/>
      <c r="U452" s="53"/>
      <c r="V452" s="55"/>
      <c r="W452" s="53"/>
      <c r="AG452" s="86"/>
      <c r="AH452" s="87"/>
      <c r="AI452"/>
      <c r="AJ452"/>
      <c r="AK452"/>
      <c r="AL452"/>
      <c r="AM452"/>
      <c r="AN452"/>
      <c r="AO452"/>
      <c r="AP452"/>
      <c r="AQ452"/>
      <c r="AR452"/>
    </row>
    <row r="453" spans="13:44" ht="14.25" customHeight="1">
      <c r="M453" s="29"/>
      <c r="N453" s="111"/>
      <c r="O453" s="30"/>
      <c r="P453" s="30"/>
      <c r="Q453" s="30"/>
      <c r="R453" s="30"/>
      <c r="S453" s="30"/>
      <c r="T453" s="30"/>
      <c r="U453" s="53"/>
      <c r="V453" s="55"/>
      <c r="W453" s="53"/>
      <c r="AG453" s="86"/>
      <c r="AH453" s="87"/>
      <c r="AI453"/>
      <c r="AJ453"/>
      <c r="AK453"/>
      <c r="AL453"/>
      <c r="AM453"/>
      <c r="AN453"/>
      <c r="AO453"/>
      <c r="AP453"/>
      <c r="AQ453"/>
      <c r="AR453"/>
    </row>
    <row r="454" spans="13:44" ht="14.25" customHeight="1">
      <c r="M454" s="29"/>
      <c r="N454" s="111"/>
      <c r="O454" s="30"/>
      <c r="P454" s="30"/>
      <c r="Q454" s="30"/>
      <c r="R454" s="30"/>
      <c r="S454" s="30"/>
      <c r="T454" s="30"/>
      <c r="U454" s="53"/>
      <c r="V454" s="55"/>
      <c r="W454" s="53"/>
      <c r="AG454" s="86"/>
      <c r="AH454" s="87"/>
      <c r="AI454"/>
      <c r="AJ454"/>
      <c r="AK454"/>
      <c r="AL454"/>
      <c r="AM454"/>
      <c r="AN454"/>
      <c r="AO454"/>
      <c r="AP454"/>
      <c r="AQ454"/>
      <c r="AR454"/>
    </row>
    <row r="455" spans="13:44" ht="14.25" customHeight="1">
      <c r="M455" s="29"/>
      <c r="N455" s="111"/>
      <c r="O455" s="30"/>
      <c r="P455" s="30"/>
      <c r="Q455" s="30"/>
      <c r="R455" s="30"/>
      <c r="S455" s="30"/>
      <c r="T455" s="30"/>
      <c r="U455" s="53"/>
      <c r="V455" s="55"/>
      <c r="W455" s="53"/>
      <c r="AG455" s="86"/>
      <c r="AH455" s="87"/>
      <c r="AI455"/>
      <c r="AJ455"/>
      <c r="AK455"/>
      <c r="AL455"/>
      <c r="AM455"/>
      <c r="AN455"/>
      <c r="AO455"/>
      <c r="AP455"/>
      <c r="AQ455"/>
      <c r="AR455"/>
    </row>
    <row r="456" spans="13:44" ht="14.25" customHeight="1">
      <c r="M456" s="29"/>
      <c r="N456" s="111"/>
      <c r="O456" s="30"/>
      <c r="P456" s="30"/>
      <c r="Q456" s="30"/>
      <c r="R456" s="30"/>
      <c r="S456" s="30"/>
      <c r="T456" s="30"/>
      <c r="U456" s="53"/>
      <c r="V456" s="55"/>
      <c r="W456" s="53"/>
      <c r="AG456" s="86"/>
      <c r="AH456" s="87"/>
      <c r="AI456"/>
      <c r="AJ456"/>
      <c r="AK456"/>
      <c r="AL456"/>
      <c r="AM456"/>
      <c r="AN456"/>
      <c r="AO456"/>
      <c r="AP456"/>
      <c r="AQ456"/>
      <c r="AR456"/>
    </row>
    <row r="457" spans="13:44" ht="14.25" customHeight="1">
      <c r="M457" s="29"/>
      <c r="N457" s="111"/>
      <c r="O457" s="30"/>
      <c r="P457" s="30"/>
      <c r="Q457" s="30"/>
      <c r="R457" s="30"/>
      <c r="S457" s="30"/>
      <c r="T457" s="30"/>
      <c r="U457" s="53"/>
      <c r="V457" s="55"/>
      <c r="W457" s="53"/>
      <c r="AG457" s="86"/>
      <c r="AH457" s="87"/>
      <c r="AI457"/>
      <c r="AJ457"/>
      <c r="AK457"/>
      <c r="AL457"/>
      <c r="AM457"/>
      <c r="AN457"/>
      <c r="AO457"/>
      <c r="AP457"/>
      <c r="AQ457"/>
      <c r="AR457"/>
    </row>
    <row r="458" spans="13:44" ht="14.25" customHeight="1">
      <c r="M458" s="29"/>
      <c r="N458" s="111"/>
      <c r="O458" s="30"/>
      <c r="P458" s="30"/>
      <c r="Q458" s="30"/>
      <c r="R458" s="30"/>
      <c r="S458" s="30"/>
      <c r="T458" s="30"/>
      <c r="U458" s="53"/>
      <c r="V458" s="55"/>
      <c r="W458" s="53"/>
      <c r="AG458" s="86"/>
      <c r="AH458" s="87"/>
      <c r="AI458"/>
      <c r="AJ458"/>
      <c r="AK458"/>
      <c r="AL458"/>
      <c r="AM458"/>
      <c r="AN458"/>
      <c r="AO458"/>
      <c r="AP458"/>
      <c r="AQ458"/>
      <c r="AR458"/>
    </row>
    <row r="459" spans="13:44" ht="14.25" customHeight="1">
      <c r="M459" s="29"/>
      <c r="N459" s="111"/>
      <c r="O459" s="30"/>
      <c r="P459" s="30"/>
      <c r="Q459" s="30"/>
      <c r="R459" s="30"/>
      <c r="S459" s="30"/>
      <c r="T459" s="30"/>
      <c r="U459" s="53"/>
      <c r="V459" s="55"/>
      <c r="W459" s="53"/>
      <c r="AG459" s="86"/>
      <c r="AH459" s="87"/>
      <c r="AI459"/>
      <c r="AJ459"/>
      <c r="AK459"/>
      <c r="AL459"/>
      <c r="AM459"/>
      <c r="AN459"/>
      <c r="AO459"/>
      <c r="AP459"/>
      <c r="AQ459"/>
      <c r="AR459"/>
    </row>
    <row r="460" spans="13:44" ht="14.25" customHeight="1">
      <c r="M460" s="29"/>
      <c r="N460" s="111"/>
      <c r="O460" s="30"/>
      <c r="P460" s="30"/>
      <c r="Q460" s="30"/>
      <c r="R460" s="30"/>
      <c r="S460" s="30"/>
      <c r="T460" s="30"/>
      <c r="U460" s="53"/>
      <c r="V460" s="55"/>
      <c r="W460" s="53"/>
      <c r="AG460" s="86"/>
      <c r="AH460" s="87"/>
      <c r="AI460"/>
      <c r="AJ460"/>
      <c r="AK460"/>
      <c r="AL460"/>
      <c r="AM460"/>
      <c r="AN460"/>
      <c r="AO460"/>
      <c r="AP460"/>
      <c r="AQ460"/>
      <c r="AR460"/>
    </row>
    <row r="461" spans="13:44" ht="14.25" customHeight="1">
      <c r="M461" s="29"/>
      <c r="N461" s="111"/>
      <c r="O461" s="30"/>
      <c r="P461" s="30"/>
      <c r="Q461" s="30"/>
      <c r="R461" s="30"/>
      <c r="S461" s="30"/>
      <c r="T461" s="30"/>
      <c r="U461" s="53"/>
      <c r="V461" s="55"/>
      <c r="W461" s="53"/>
      <c r="AG461" s="86"/>
      <c r="AH461" s="87"/>
      <c r="AI461"/>
      <c r="AJ461"/>
      <c r="AK461"/>
      <c r="AL461"/>
      <c r="AM461"/>
      <c r="AN461"/>
      <c r="AO461"/>
      <c r="AP461"/>
      <c r="AQ461"/>
      <c r="AR461"/>
    </row>
    <row r="462" spans="13:44" ht="14.25" customHeight="1">
      <c r="M462" s="29"/>
      <c r="N462" s="111"/>
      <c r="O462" s="30"/>
      <c r="P462" s="30"/>
      <c r="Q462" s="30"/>
      <c r="R462" s="30"/>
      <c r="S462" s="30"/>
      <c r="T462" s="30"/>
      <c r="U462" s="53"/>
      <c r="V462" s="55"/>
      <c r="W462" s="53"/>
      <c r="AG462" s="86"/>
      <c r="AH462" s="87"/>
      <c r="AI462"/>
      <c r="AJ462"/>
      <c r="AK462"/>
      <c r="AL462"/>
      <c r="AM462"/>
      <c r="AN462"/>
      <c r="AO462"/>
      <c r="AP462"/>
      <c r="AQ462"/>
      <c r="AR462"/>
    </row>
    <row r="463" spans="13:44" ht="14.25" customHeight="1">
      <c r="M463" s="29"/>
      <c r="N463" s="111"/>
      <c r="O463" s="30"/>
      <c r="P463" s="30"/>
      <c r="Q463" s="30"/>
      <c r="R463" s="30"/>
      <c r="S463" s="30"/>
      <c r="T463" s="30"/>
      <c r="U463" s="53"/>
      <c r="V463" s="55"/>
      <c r="W463" s="53"/>
      <c r="AG463" s="86"/>
      <c r="AH463" s="87"/>
      <c r="AI463"/>
      <c r="AJ463"/>
      <c r="AK463"/>
      <c r="AL463"/>
      <c r="AM463"/>
      <c r="AN463"/>
      <c r="AO463"/>
      <c r="AP463"/>
      <c r="AQ463"/>
      <c r="AR463"/>
    </row>
    <row r="464" spans="13:44" ht="14.25" customHeight="1">
      <c r="M464" s="29"/>
      <c r="N464" s="111"/>
      <c r="O464" s="30"/>
      <c r="P464" s="30"/>
      <c r="Q464" s="30"/>
      <c r="R464" s="30"/>
      <c r="S464" s="30"/>
      <c r="T464" s="30"/>
      <c r="U464" s="53"/>
      <c r="V464" s="55"/>
      <c r="W464" s="53"/>
      <c r="AG464" s="86"/>
      <c r="AH464" s="87"/>
      <c r="AI464"/>
      <c r="AJ464"/>
      <c r="AK464"/>
      <c r="AL464"/>
      <c r="AM464"/>
      <c r="AN464"/>
      <c r="AO464"/>
      <c r="AP464"/>
      <c r="AQ464"/>
      <c r="AR464"/>
    </row>
    <row r="465" spans="13:44" ht="14.25" customHeight="1">
      <c r="M465" s="29"/>
      <c r="N465" s="111"/>
      <c r="O465" s="30"/>
      <c r="P465" s="30"/>
      <c r="Q465" s="30"/>
      <c r="R465" s="30"/>
      <c r="S465" s="30"/>
      <c r="T465" s="30"/>
      <c r="U465" s="53"/>
      <c r="V465" s="55"/>
      <c r="W465" s="53"/>
      <c r="AG465" s="86"/>
      <c r="AH465" s="87"/>
      <c r="AI465"/>
      <c r="AJ465"/>
      <c r="AK465"/>
      <c r="AL465"/>
      <c r="AM465"/>
      <c r="AN465"/>
      <c r="AO465"/>
      <c r="AP465"/>
      <c r="AQ465"/>
      <c r="AR465"/>
    </row>
    <row r="466" spans="13:44" ht="14.25" customHeight="1">
      <c r="M466" s="29"/>
      <c r="N466" s="111"/>
      <c r="O466" s="30"/>
      <c r="P466" s="30"/>
      <c r="Q466" s="30"/>
      <c r="R466" s="30"/>
      <c r="S466" s="30"/>
      <c r="T466" s="30"/>
      <c r="U466" s="53"/>
      <c r="V466" s="55"/>
      <c r="W466" s="53"/>
      <c r="AG466" s="86"/>
      <c r="AH466" s="87"/>
      <c r="AI466"/>
      <c r="AJ466"/>
      <c r="AK466"/>
      <c r="AL466"/>
      <c r="AM466"/>
      <c r="AN466"/>
      <c r="AO466"/>
      <c r="AP466"/>
      <c r="AQ466"/>
      <c r="AR466"/>
    </row>
    <row r="467" spans="13:44" ht="14.25" customHeight="1">
      <c r="M467" s="29"/>
      <c r="N467" s="111"/>
      <c r="O467" s="30"/>
      <c r="P467" s="30"/>
      <c r="Q467" s="30"/>
      <c r="R467" s="30"/>
      <c r="S467" s="30"/>
      <c r="T467" s="30"/>
      <c r="U467" s="53"/>
      <c r="V467" s="55"/>
      <c r="W467" s="53"/>
      <c r="AG467" s="86"/>
      <c r="AH467" s="87"/>
      <c r="AI467"/>
      <c r="AJ467"/>
      <c r="AK467"/>
      <c r="AL467"/>
      <c r="AM467"/>
      <c r="AN467"/>
      <c r="AO467"/>
      <c r="AP467"/>
      <c r="AQ467"/>
      <c r="AR467"/>
    </row>
    <row r="468" spans="13:44" ht="14.25" customHeight="1">
      <c r="M468" s="29"/>
      <c r="N468" s="111"/>
      <c r="O468" s="30"/>
      <c r="P468" s="30"/>
      <c r="Q468" s="30"/>
      <c r="R468" s="30"/>
      <c r="S468" s="30"/>
      <c r="T468" s="30"/>
      <c r="U468" s="53"/>
      <c r="V468" s="55"/>
      <c r="W468" s="53"/>
      <c r="AG468" s="86"/>
      <c r="AH468" s="87"/>
      <c r="AI468"/>
      <c r="AJ468"/>
      <c r="AK468"/>
      <c r="AL468"/>
      <c r="AM468"/>
      <c r="AN468"/>
      <c r="AO468"/>
      <c r="AP468"/>
      <c r="AQ468"/>
      <c r="AR468"/>
    </row>
    <row r="469" spans="13:44" ht="14.25" customHeight="1">
      <c r="M469" s="29"/>
      <c r="N469" s="111"/>
      <c r="O469" s="30"/>
      <c r="P469" s="30"/>
      <c r="Q469" s="30"/>
      <c r="R469" s="30"/>
      <c r="S469" s="30"/>
      <c r="T469" s="30"/>
      <c r="U469" s="53"/>
      <c r="V469" s="55"/>
      <c r="W469" s="53"/>
      <c r="AG469" s="86"/>
      <c r="AH469" s="87"/>
      <c r="AI469"/>
      <c r="AJ469"/>
      <c r="AK469"/>
      <c r="AL469"/>
      <c r="AM469"/>
      <c r="AN469"/>
      <c r="AO469"/>
      <c r="AP469"/>
      <c r="AQ469"/>
      <c r="AR469"/>
    </row>
    <row r="470" spans="13:44" ht="14.25" customHeight="1">
      <c r="M470" s="29"/>
      <c r="N470" s="111"/>
      <c r="O470" s="30"/>
      <c r="P470" s="30"/>
      <c r="Q470" s="30"/>
      <c r="R470" s="30"/>
      <c r="S470" s="30"/>
      <c r="T470" s="30"/>
      <c r="U470" s="53"/>
      <c r="V470" s="55"/>
      <c r="W470" s="53"/>
      <c r="AG470" s="86"/>
      <c r="AH470" s="87"/>
      <c r="AI470"/>
      <c r="AJ470"/>
      <c r="AK470"/>
      <c r="AL470"/>
      <c r="AM470"/>
      <c r="AN470"/>
      <c r="AO470"/>
      <c r="AP470"/>
      <c r="AQ470"/>
      <c r="AR470"/>
    </row>
    <row r="471" spans="13:44" ht="14.25" customHeight="1">
      <c r="M471" s="29"/>
      <c r="N471" s="111"/>
      <c r="O471" s="30"/>
      <c r="P471" s="30"/>
      <c r="Q471" s="30"/>
      <c r="R471" s="30"/>
      <c r="S471" s="30"/>
      <c r="T471" s="30"/>
      <c r="U471" s="53"/>
      <c r="V471" s="55"/>
      <c r="W471" s="53"/>
      <c r="AG471" s="86"/>
      <c r="AH471" s="87"/>
      <c r="AI471"/>
      <c r="AJ471"/>
      <c r="AK471"/>
      <c r="AL471"/>
      <c r="AM471"/>
      <c r="AN471"/>
      <c r="AO471"/>
      <c r="AP471"/>
      <c r="AQ471"/>
      <c r="AR471"/>
    </row>
    <row r="472" spans="13:44" ht="14.25" customHeight="1">
      <c r="M472" s="29"/>
      <c r="N472" s="111"/>
      <c r="O472" s="30"/>
      <c r="P472" s="30"/>
      <c r="Q472" s="30"/>
      <c r="R472" s="30"/>
      <c r="S472" s="30"/>
      <c r="T472" s="30"/>
      <c r="U472" s="53"/>
      <c r="V472" s="55"/>
      <c r="W472" s="53"/>
      <c r="AG472" s="86"/>
      <c r="AH472" s="87"/>
      <c r="AI472"/>
      <c r="AJ472"/>
      <c r="AK472"/>
      <c r="AL472"/>
      <c r="AM472"/>
      <c r="AN472"/>
      <c r="AO472"/>
      <c r="AP472"/>
      <c r="AQ472"/>
      <c r="AR472"/>
    </row>
    <row r="473" spans="13:44" ht="14.25" customHeight="1">
      <c r="M473" s="29"/>
      <c r="N473" s="111"/>
      <c r="O473" s="30"/>
      <c r="P473" s="30"/>
      <c r="Q473" s="30"/>
      <c r="R473" s="30"/>
      <c r="S473" s="30"/>
      <c r="T473" s="30"/>
      <c r="U473" s="53"/>
      <c r="V473" s="55"/>
      <c r="W473" s="53"/>
      <c r="AG473" s="86"/>
      <c r="AH473" s="87"/>
      <c r="AI473"/>
      <c r="AJ473"/>
      <c r="AK473"/>
      <c r="AL473"/>
      <c r="AM473"/>
      <c r="AN473"/>
      <c r="AO473"/>
      <c r="AP473"/>
      <c r="AQ473"/>
      <c r="AR473"/>
    </row>
    <row r="474" spans="13:44" ht="14.25" customHeight="1">
      <c r="M474" s="29"/>
      <c r="N474" s="111"/>
      <c r="O474" s="30"/>
      <c r="P474" s="30"/>
      <c r="Q474" s="30"/>
      <c r="R474" s="30"/>
      <c r="S474" s="30"/>
      <c r="T474" s="30"/>
      <c r="U474" s="53"/>
      <c r="V474" s="55"/>
      <c r="W474" s="53"/>
      <c r="AG474" s="86"/>
      <c r="AH474" s="87"/>
      <c r="AI474"/>
      <c r="AJ474"/>
      <c r="AK474"/>
      <c r="AL474"/>
      <c r="AM474"/>
      <c r="AN474"/>
      <c r="AO474"/>
      <c r="AP474"/>
      <c r="AQ474"/>
      <c r="AR474"/>
    </row>
    <row r="475" spans="13:44" ht="14.25" customHeight="1">
      <c r="M475" s="29"/>
      <c r="N475" s="111"/>
      <c r="O475" s="30"/>
      <c r="P475" s="30"/>
      <c r="Q475" s="30"/>
      <c r="R475" s="30"/>
      <c r="S475" s="30"/>
      <c r="T475" s="30"/>
      <c r="U475" s="53"/>
      <c r="V475" s="55"/>
      <c r="W475" s="53"/>
      <c r="AG475" s="86"/>
      <c r="AH475" s="87"/>
      <c r="AI475"/>
      <c r="AJ475"/>
      <c r="AK475"/>
      <c r="AL475"/>
      <c r="AM475"/>
      <c r="AN475"/>
      <c r="AO475"/>
      <c r="AP475"/>
      <c r="AQ475"/>
      <c r="AR475"/>
    </row>
    <row r="476" spans="13:44" ht="14.25" customHeight="1">
      <c r="M476" s="29"/>
      <c r="N476" s="111"/>
      <c r="O476" s="30"/>
      <c r="P476" s="30"/>
      <c r="Q476" s="30"/>
      <c r="R476" s="30"/>
      <c r="S476" s="30"/>
      <c r="T476" s="30"/>
      <c r="U476" s="53"/>
      <c r="V476" s="55"/>
      <c r="W476" s="53"/>
      <c r="AG476" s="86"/>
      <c r="AH476" s="87"/>
      <c r="AI476"/>
      <c r="AJ476"/>
      <c r="AK476"/>
      <c r="AL476"/>
      <c r="AM476"/>
      <c r="AN476"/>
      <c r="AO476"/>
      <c r="AP476"/>
      <c r="AQ476"/>
      <c r="AR476"/>
    </row>
    <row r="477" spans="13:44" ht="14.25" customHeight="1">
      <c r="M477" s="29"/>
      <c r="N477" s="111"/>
      <c r="O477" s="30"/>
      <c r="P477" s="30"/>
      <c r="Q477" s="30"/>
      <c r="R477" s="30"/>
      <c r="S477" s="30"/>
      <c r="T477" s="30"/>
      <c r="U477" s="53"/>
      <c r="V477" s="55"/>
      <c r="W477" s="53"/>
      <c r="AG477" s="86"/>
      <c r="AH477" s="87"/>
      <c r="AI477"/>
      <c r="AJ477"/>
      <c r="AK477"/>
      <c r="AL477"/>
      <c r="AM477"/>
      <c r="AN477"/>
      <c r="AO477"/>
      <c r="AP477"/>
      <c r="AQ477"/>
      <c r="AR477"/>
    </row>
    <row r="478" spans="13:44" ht="14.25" customHeight="1">
      <c r="M478" s="29"/>
      <c r="N478" s="111"/>
      <c r="O478" s="30"/>
      <c r="P478" s="30"/>
      <c r="Q478" s="30"/>
      <c r="R478" s="30"/>
      <c r="S478" s="30"/>
      <c r="T478" s="30"/>
      <c r="U478" s="53"/>
      <c r="V478" s="55"/>
      <c r="W478" s="53"/>
      <c r="AG478" s="86"/>
      <c r="AH478" s="87"/>
      <c r="AI478"/>
      <c r="AJ478"/>
      <c r="AK478"/>
      <c r="AL478"/>
      <c r="AM478"/>
      <c r="AN478"/>
      <c r="AO478"/>
      <c r="AP478"/>
      <c r="AQ478"/>
      <c r="AR478"/>
    </row>
    <row r="479" spans="13:44" ht="14.25" customHeight="1">
      <c r="M479" s="29"/>
      <c r="N479" s="111"/>
      <c r="O479" s="30"/>
      <c r="P479" s="30"/>
      <c r="Q479" s="30"/>
      <c r="R479" s="30"/>
      <c r="S479" s="30"/>
      <c r="T479" s="30"/>
      <c r="U479" s="53"/>
      <c r="V479" s="55"/>
      <c r="W479" s="53"/>
      <c r="AG479" s="86"/>
      <c r="AH479" s="87"/>
      <c r="AI479"/>
      <c r="AJ479"/>
      <c r="AK479"/>
      <c r="AL479"/>
      <c r="AM479"/>
      <c r="AN479"/>
      <c r="AO479"/>
      <c r="AP479"/>
      <c r="AQ479"/>
      <c r="AR479"/>
    </row>
    <row r="480" spans="13:44" ht="14.25" customHeight="1">
      <c r="M480" s="29"/>
      <c r="N480" s="111"/>
      <c r="O480" s="30"/>
      <c r="P480" s="30"/>
      <c r="Q480" s="30"/>
      <c r="R480" s="30"/>
      <c r="S480" s="30"/>
      <c r="T480" s="30"/>
      <c r="U480" s="53"/>
      <c r="V480" s="55"/>
      <c r="W480" s="53"/>
      <c r="AG480" s="86"/>
      <c r="AH480" s="87"/>
      <c r="AI480"/>
      <c r="AJ480"/>
      <c r="AK480"/>
      <c r="AL480"/>
      <c r="AM480"/>
      <c r="AN480"/>
      <c r="AO480"/>
      <c r="AP480"/>
      <c r="AQ480"/>
      <c r="AR480"/>
    </row>
    <row r="481" spans="13:44" ht="14.25" customHeight="1">
      <c r="M481" s="29"/>
      <c r="N481" s="111"/>
      <c r="O481" s="30"/>
      <c r="P481" s="30"/>
      <c r="Q481" s="30"/>
      <c r="R481" s="30"/>
      <c r="S481" s="30"/>
      <c r="T481" s="30"/>
      <c r="U481" s="53"/>
      <c r="V481" s="55"/>
      <c r="W481" s="53"/>
      <c r="AG481" s="86"/>
      <c r="AH481" s="87"/>
      <c r="AI481"/>
      <c r="AJ481"/>
      <c r="AK481"/>
      <c r="AL481"/>
      <c r="AM481"/>
      <c r="AN481"/>
      <c r="AO481"/>
      <c r="AP481"/>
      <c r="AQ481"/>
      <c r="AR481"/>
    </row>
    <row r="482" spans="13:44" ht="14.25" customHeight="1">
      <c r="M482" s="29"/>
      <c r="N482" s="111"/>
      <c r="O482" s="30"/>
      <c r="P482" s="30"/>
      <c r="Q482" s="30"/>
      <c r="R482" s="30"/>
      <c r="S482" s="30"/>
      <c r="T482" s="30"/>
      <c r="U482" s="53"/>
      <c r="V482" s="55"/>
      <c r="W482" s="53"/>
      <c r="AG482" s="86"/>
      <c r="AH482" s="87"/>
      <c r="AI482"/>
      <c r="AJ482"/>
      <c r="AK482"/>
      <c r="AL482"/>
      <c r="AM482"/>
      <c r="AN482"/>
      <c r="AO482"/>
      <c r="AP482"/>
      <c r="AQ482"/>
      <c r="AR482"/>
    </row>
    <row r="483" spans="13:44" ht="14.25" customHeight="1">
      <c r="M483" s="29"/>
      <c r="N483" s="111"/>
      <c r="O483" s="30"/>
      <c r="P483" s="30"/>
      <c r="Q483" s="30"/>
      <c r="R483" s="30"/>
      <c r="S483" s="30"/>
      <c r="T483" s="30"/>
      <c r="U483" s="53"/>
      <c r="V483" s="55"/>
      <c r="W483" s="53"/>
      <c r="AG483" s="86"/>
      <c r="AH483" s="87"/>
      <c r="AI483"/>
      <c r="AJ483"/>
      <c r="AK483"/>
      <c r="AL483"/>
      <c r="AM483"/>
      <c r="AN483"/>
      <c r="AO483"/>
      <c r="AP483"/>
      <c r="AQ483"/>
      <c r="AR483"/>
    </row>
    <row r="484" spans="13:44" ht="14.25" customHeight="1">
      <c r="M484" s="29"/>
      <c r="N484" s="111"/>
      <c r="O484" s="30"/>
      <c r="P484" s="30"/>
      <c r="Q484" s="30"/>
      <c r="R484" s="30"/>
      <c r="S484" s="30"/>
      <c r="T484" s="30"/>
      <c r="U484" s="53"/>
      <c r="V484" s="55"/>
      <c r="W484" s="53"/>
      <c r="AG484" s="86"/>
      <c r="AH484" s="87"/>
      <c r="AI484"/>
      <c r="AJ484"/>
      <c r="AK484"/>
      <c r="AL484"/>
      <c r="AM484"/>
      <c r="AN484"/>
      <c r="AO484"/>
      <c r="AP484"/>
      <c r="AQ484"/>
      <c r="AR484"/>
    </row>
    <row r="485" spans="13:44" ht="14.25" customHeight="1">
      <c r="M485" s="29"/>
      <c r="N485" s="111"/>
      <c r="O485" s="30"/>
      <c r="P485" s="30"/>
      <c r="Q485" s="30"/>
      <c r="R485" s="30"/>
      <c r="S485" s="30"/>
      <c r="T485" s="30"/>
      <c r="U485" s="53"/>
      <c r="V485" s="55"/>
      <c r="W485" s="53"/>
      <c r="AG485" s="86"/>
      <c r="AH485" s="87"/>
      <c r="AI485"/>
      <c r="AJ485"/>
      <c r="AK485"/>
      <c r="AL485"/>
      <c r="AM485"/>
      <c r="AN485"/>
      <c r="AO485"/>
      <c r="AP485"/>
      <c r="AQ485"/>
      <c r="AR485"/>
    </row>
    <row r="486" spans="13:44" ht="14.25" customHeight="1">
      <c r="M486" s="29"/>
      <c r="N486" s="111"/>
      <c r="O486" s="30"/>
      <c r="P486" s="30"/>
      <c r="Q486" s="30"/>
      <c r="R486" s="30"/>
      <c r="S486" s="30"/>
      <c r="T486" s="30"/>
      <c r="U486" s="53"/>
      <c r="V486" s="55"/>
      <c r="W486" s="53"/>
      <c r="AG486" s="86"/>
      <c r="AH486" s="87"/>
      <c r="AI486"/>
      <c r="AJ486"/>
      <c r="AK486"/>
      <c r="AL486"/>
      <c r="AM486"/>
      <c r="AN486"/>
      <c r="AO486"/>
      <c r="AP486"/>
      <c r="AQ486"/>
      <c r="AR486"/>
    </row>
    <row r="487" spans="13:44" ht="14.25" customHeight="1">
      <c r="M487" s="29"/>
      <c r="N487" s="111"/>
      <c r="O487" s="30"/>
      <c r="P487" s="30"/>
      <c r="Q487" s="30"/>
      <c r="R487" s="30"/>
      <c r="S487" s="30"/>
      <c r="T487" s="30"/>
      <c r="U487" s="53"/>
      <c r="V487" s="55"/>
      <c r="W487" s="53"/>
      <c r="AG487" s="86"/>
      <c r="AH487" s="87"/>
      <c r="AI487"/>
      <c r="AJ487"/>
      <c r="AK487"/>
      <c r="AL487"/>
      <c r="AM487"/>
      <c r="AN487"/>
      <c r="AO487"/>
      <c r="AP487"/>
      <c r="AQ487"/>
      <c r="AR487"/>
    </row>
    <row r="488" spans="13:44" ht="14.25" customHeight="1">
      <c r="M488" s="29"/>
      <c r="N488" s="111"/>
      <c r="O488" s="30"/>
      <c r="P488" s="30"/>
      <c r="Q488" s="30"/>
      <c r="R488" s="30"/>
      <c r="S488" s="30"/>
      <c r="T488" s="30"/>
      <c r="U488" s="53"/>
      <c r="V488" s="55"/>
      <c r="W488" s="53"/>
      <c r="AG488" s="86"/>
      <c r="AH488" s="87"/>
      <c r="AI488"/>
      <c r="AJ488"/>
      <c r="AK488"/>
      <c r="AL488"/>
      <c r="AM488"/>
      <c r="AN488"/>
      <c r="AO488"/>
      <c r="AP488"/>
      <c r="AQ488"/>
      <c r="AR488"/>
    </row>
    <row r="489" spans="13:44" ht="14.25" customHeight="1">
      <c r="M489" s="29"/>
      <c r="N489" s="111"/>
      <c r="O489" s="30"/>
      <c r="P489" s="30"/>
      <c r="Q489" s="30"/>
      <c r="R489" s="30"/>
      <c r="S489" s="30"/>
      <c r="T489" s="30"/>
      <c r="U489" s="53"/>
      <c r="V489" s="55"/>
      <c r="W489" s="53"/>
      <c r="AG489" s="86"/>
      <c r="AH489" s="87"/>
      <c r="AI489"/>
      <c r="AJ489"/>
      <c r="AK489"/>
      <c r="AL489"/>
      <c r="AM489"/>
      <c r="AN489"/>
      <c r="AO489"/>
      <c r="AP489"/>
      <c r="AQ489"/>
      <c r="AR489"/>
    </row>
    <row r="490" spans="13:44" ht="14.25" customHeight="1">
      <c r="M490" s="29"/>
      <c r="N490" s="111"/>
      <c r="O490" s="30"/>
      <c r="P490" s="30"/>
      <c r="Q490" s="30"/>
      <c r="R490" s="30"/>
      <c r="S490" s="30"/>
      <c r="T490" s="30"/>
      <c r="U490" s="53"/>
      <c r="V490" s="55"/>
      <c r="W490" s="53"/>
      <c r="AG490" s="86"/>
      <c r="AH490" s="87"/>
      <c r="AI490"/>
      <c r="AJ490"/>
      <c r="AK490"/>
      <c r="AL490"/>
      <c r="AM490"/>
      <c r="AN490"/>
      <c r="AO490"/>
      <c r="AP490"/>
      <c r="AQ490"/>
      <c r="AR490"/>
    </row>
    <row r="491" spans="13:44" ht="14.25" customHeight="1">
      <c r="M491" s="29"/>
      <c r="N491" s="111"/>
      <c r="O491" s="30"/>
      <c r="P491" s="30"/>
      <c r="Q491" s="30"/>
      <c r="R491" s="30"/>
      <c r="S491" s="30"/>
      <c r="T491" s="30"/>
      <c r="U491" s="53"/>
      <c r="V491" s="55"/>
      <c r="W491" s="53"/>
      <c r="AG491" s="86"/>
      <c r="AH491" s="87"/>
      <c r="AI491"/>
      <c r="AJ491"/>
      <c r="AK491"/>
      <c r="AL491"/>
      <c r="AM491"/>
      <c r="AN491"/>
      <c r="AO491"/>
      <c r="AP491"/>
      <c r="AQ491"/>
      <c r="AR491"/>
    </row>
    <row r="492" spans="13:44" ht="14.25" customHeight="1">
      <c r="M492" s="29"/>
      <c r="N492" s="111"/>
      <c r="O492" s="30"/>
      <c r="P492" s="30"/>
      <c r="Q492" s="30"/>
      <c r="R492" s="30"/>
      <c r="S492" s="30"/>
      <c r="T492" s="30"/>
      <c r="U492" s="53"/>
      <c r="V492" s="55"/>
      <c r="W492" s="53"/>
      <c r="AG492" s="86"/>
      <c r="AH492" s="87"/>
      <c r="AI492"/>
      <c r="AJ492"/>
      <c r="AK492"/>
      <c r="AL492"/>
      <c r="AM492"/>
      <c r="AN492"/>
      <c r="AO492"/>
      <c r="AP492"/>
      <c r="AQ492"/>
      <c r="AR492"/>
    </row>
    <row r="493" spans="13:44" ht="14.25" customHeight="1">
      <c r="M493" s="29"/>
      <c r="N493" s="111"/>
      <c r="O493" s="30"/>
      <c r="P493" s="30"/>
      <c r="Q493" s="30"/>
      <c r="R493" s="30"/>
      <c r="S493" s="30"/>
      <c r="T493" s="30"/>
      <c r="U493" s="53"/>
      <c r="V493" s="55"/>
      <c r="W493" s="53"/>
      <c r="AG493" s="86"/>
      <c r="AH493" s="87"/>
      <c r="AI493"/>
      <c r="AJ493"/>
      <c r="AK493"/>
      <c r="AL493"/>
      <c r="AM493"/>
      <c r="AN493"/>
      <c r="AO493"/>
      <c r="AP493"/>
      <c r="AQ493"/>
      <c r="AR493"/>
    </row>
    <row r="494" spans="13:44" ht="14.25" customHeight="1">
      <c r="M494" s="29"/>
      <c r="N494" s="111"/>
      <c r="O494" s="30"/>
      <c r="P494" s="30"/>
      <c r="Q494" s="30"/>
      <c r="R494" s="30"/>
      <c r="S494" s="30"/>
      <c r="T494" s="30"/>
      <c r="U494" s="53"/>
      <c r="V494" s="55"/>
      <c r="W494" s="53"/>
      <c r="AG494" s="86"/>
      <c r="AH494" s="87"/>
      <c r="AI494"/>
      <c r="AJ494"/>
      <c r="AK494"/>
      <c r="AL494"/>
      <c r="AM494"/>
      <c r="AN494"/>
      <c r="AO494"/>
      <c r="AP494"/>
      <c r="AQ494"/>
      <c r="AR494"/>
    </row>
    <row r="495" spans="13:44" ht="14.25" customHeight="1">
      <c r="M495" s="29"/>
      <c r="N495" s="111"/>
      <c r="O495" s="30"/>
      <c r="P495" s="30"/>
      <c r="Q495" s="30"/>
      <c r="R495" s="30"/>
      <c r="S495" s="30"/>
      <c r="T495" s="30"/>
      <c r="U495" s="53"/>
      <c r="V495" s="55"/>
      <c r="W495" s="53"/>
      <c r="AG495" s="86"/>
      <c r="AH495" s="87"/>
      <c r="AI495"/>
      <c r="AJ495"/>
      <c r="AK495"/>
      <c r="AL495"/>
      <c r="AM495"/>
      <c r="AN495"/>
      <c r="AO495"/>
      <c r="AP495"/>
      <c r="AQ495"/>
      <c r="AR495"/>
    </row>
    <row r="496" spans="13:44" ht="14.25" customHeight="1">
      <c r="M496" s="29"/>
      <c r="N496" s="111"/>
      <c r="O496" s="30"/>
      <c r="P496" s="30"/>
      <c r="Q496" s="30"/>
      <c r="R496" s="30"/>
      <c r="S496" s="30"/>
      <c r="T496" s="30"/>
      <c r="U496" s="53"/>
      <c r="V496" s="55"/>
      <c r="W496" s="53"/>
      <c r="AG496" s="86"/>
      <c r="AH496" s="87"/>
      <c r="AI496"/>
      <c r="AJ496"/>
      <c r="AK496"/>
      <c r="AL496"/>
      <c r="AM496"/>
      <c r="AN496"/>
      <c r="AO496"/>
      <c r="AP496"/>
      <c r="AQ496"/>
      <c r="AR496"/>
    </row>
    <row r="497" spans="13:44" ht="14.25" customHeight="1">
      <c r="M497" s="29"/>
      <c r="N497" s="111"/>
      <c r="O497" s="30"/>
      <c r="P497" s="30"/>
      <c r="Q497" s="30"/>
      <c r="R497" s="30"/>
      <c r="S497" s="30"/>
      <c r="T497" s="30"/>
      <c r="U497" s="53"/>
      <c r="V497" s="55"/>
      <c r="W497" s="53"/>
      <c r="AG497" s="86"/>
      <c r="AH497" s="87"/>
      <c r="AI497"/>
      <c r="AJ497"/>
      <c r="AK497"/>
      <c r="AL497"/>
      <c r="AM497"/>
      <c r="AN497"/>
      <c r="AO497"/>
      <c r="AP497"/>
      <c r="AQ497"/>
      <c r="AR497"/>
    </row>
    <row r="498" spans="13:44" ht="14.25" customHeight="1">
      <c r="M498" s="29"/>
      <c r="N498" s="111"/>
      <c r="O498" s="30"/>
      <c r="P498" s="30"/>
      <c r="Q498" s="30"/>
      <c r="R498" s="30"/>
      <c r="S498" s="30"/>
      <c r="T498" s="30"/>
      <c r="U498" s="53"/>
      <c r="V498" s="55"/>
      <c r="W498" s="53"/>
      <c r="AG498" s="86"/>
      <c r="AH498" s="87"/>
      <c r="AI498"/>
      <c r="AJ498"/>
      <c r="AK498"/>
      <c r="AL498"/>
      <c r="AM498"/>
      <c r="AN498"/>
      <c r="AO498"/>
      <c r="AP498"/>
      <c r="AQ498"/>
      <c r="AR498"/>
    </row>
    <row r="499" spans="13:44" ht="14.25" customHeight="1">
      <c r="M499" s="29"/>
      <c r="N499" s="111"/>
      <c r="O499" s="30"/>
      <c r="P499" s="30"/>
      <c r="Q499" s="30"/>
      <c r="R499" s="30"/>
      <c r="S499" s="30"/>
      <c r="T499" s="30"/>
      <c r="U499" s="53"/>
      <c r="V499" s="55"/>
      <c r="W499" s="53"/>
      <c r="AG499" s="86"/>
      <c r="AH499" s="87"/>
      <c r="AI499"/>
      <c r="AJ499"/>
      <c r="AK499"/>
      <c r="AL499"/>
      <c r="AM499"/>
      <c r="AN499"/>
      <c r="AO499"/>
      <c r="AP499"/>
      <c r="AQ499"/>
      <c r="AR499"/>
    </row>
    <row r="500" spans="13:44" ht="14.25" customHeight="1">
      <c r="M500" s="29"/>
      <c r="N500" s="111"/>
      <c r="O500" s="30"/>
      <c r="P500" s="30"/>
      <c r="Q500" s="30"/>
      <c r="R500" s="30"/>
      <c r="S500" s="30"/>
      <c r="T500" s="30"/>
      <c r="U500" s="53"/>
      <c r="V500" s="55"/>
      <c r="W500" s="53"/>
      <c r="AG500" s="86"/>
      <c r="AH500" s="87"/>
      <c r="AI500"/>
      <c r="AJ500"/>
      <c r="AK500"/>
      <c r="AL500"/>
      <c r="AM500"/>
      <c r="AN500"/>
      <c r="AO500"/>
      <c r="AP500"/>
      <c r="AQ500"/>
      <c r="AR500"/>
    </row>
    <row r="501" spans="13:44" ht="14.25" customHeight="1">
      <c r="M501" s="29"/>
      <c r="N501" s="111"/>
      <c r="O501" s="30"/>
      <c r="P501" s="30"/>
      <c r="Q501" s="30"/>
      <c r="R501" s="30"/>
      <c r="S501" s="30"/>
      <c r="T501" s="30"/>
      <c r="U501" s="53"/>
      <c r="V501" s="55"/>
      <c r="W501" s="53"/>
      <c r="AG501" s="86"/>
      <c r="AH501" s="87"/>
      <c r="AI501"/>
      <c r="AJ501"/>
      <c r="AK501"/>
      <c r="AL501"/>
      <c r="AM501"/>
      <c r="AN501"/>
      <c r="AO501"/>
      <c r="AP501"/>
      <c r="AQ501"/>
      <c r="AR501"/>
    </row>
    <row r="502" spans="13:44" ht="14.25" customHeight="1">
      <c r="M502" s="29"/>
      <c r="N502" s="111"/>
      <c r="O502" s="30"/>
      <c r="P502" s="30"/>
      <c r="Q502" s="30"/>
      <c r="R502" s="30"/>
      <c r="S502" s="30"/>
      <c r="T502" s="30"/>
      <c r="U502" s="53"/>
      <c r="V502" s="55"/>
      <c r="W502" s="53"/>
      <c r="AG502" s="86"/>
      <c r="AH502" s="87"/>
      <c r="AI502"/>
      <c r="AJ502"/>
      <c r="AK502"/>
      <c r="AL502"/>
      <c r="AM502"/>
      <c r="AN502"/>
      <c r="AO502"/>
      <c r="AP502"/>
      <c r="AQ502"/>
      <c r="AR502"/>
    </row>
    <row r="503" spans="13:44" ht="14.25" customHeight="1">
      <c r="M503" s="29"/>
      <c r="N503" s="111"/>
      <c r="O503" s="30"/>
      <c r="P503" s="30"/>
      <c r="Q503" s="30"/>
      <c r="R503" s="30"/>
      <c r="S503" s="30"/>
      <c r="T503" s="30"/>
      <c r="U503" s="53"/>
      <c r="V503" s="55"/>
      <c r="W503" s="53"/>
      <c r="AG503" s="86"/>
      <c r="AH503" s="87"/>
      <c r="AI503"/>
      <c r="AJ503"/>
      <c r="AK503"/>
      <c r="AL503"/>
      <c r="AM503"/>
      <c r="AN503"/>
      <c r="AO503"/>
      <c r="AP503"/>
      <c r="AQ503"/>
      <c r="AR503"/>
    </row>
    <row r="504" spans="13:44" ht="14.25" customHeight="1">
      <c r="M504" s="29"/>
      <c r="N504" s="111"/>
      <c r="O504" s="30"/>
      <c r="P504" s="30"/>
      <c r="Q504" s="30"/>
      <c r="R504" s="30"/>
      <c r="S504" s="30"/>
      <c r="T504" s="30"/>
      <c r="U504" s="53"/>
      <c r="V504" s="55"/>
      <c r="W504" s="53"/>
      <c r="AG504" s="86"/>
      <c r="AH504" s="87"/>
      <c r="AI504"/>
      <c r="AJ504"/>
      <c r="AK504"/>
      <c r="AL504"/>
      <c r="AM504"/>
      <c r="AN504"/>
      <c r="AO504"/>
      <c r="AP504"/>
      <c r="AQ504"/>
      <c r="AR504"/>
    </row>
    <row r="505" spans="13:44" ht="14.25" customHeight="1">
      <c r="M505" s="29"/>
      <c r="N505" s="111"/>
      <c r="O505" s="30"/>
      <c r="P505" s="30"/>
      <c r="Q505" s="30"/>
      <c r="R505" s="30"/>
      <c r="S505" s="30"/>
      <c r="T505" s="30"/>
      <c r="U505" s="53"/>
      <c r="V505" s="55"/>
      <c r="W505" s="53"/>
      <c r="AG505" s="86"/>
      <c r="AH505" s="87"/>
      <c r="AI505"/>
      <c r="AJ505"/>
      <c r="AK505"/>
      <c r="AL505"/>
      <c r="AM505"/>
      <c r="AN505"/>
      <c r="AO505"/>
      <c r="AP505"/>
      <c r="AQ505"/>
      <c r="AR505"/>
    </row>
    <row r="506" spans="13:44" ht="14.25" customHeight="1">
      <c r="M506" s="29"/>
      <c r="N506" s="111"/>
      <c r="O506" s="30"/>
      <c r="P506" s="30"/>
      <c r="Q506" s="30"/>
      <c r="R506" s="30"/>
      <c r="S506" s="30"/>
      <c r="T506" s="30"/>
      <c r="U506" s="53"/>
      <c r="V506" s="55"/>
      <c r="W506" s="53"/>
      <c r="AG506" s="86"/>
      <c r="AH506" s="87"/>
      <c r="AI506"/>
      <c r="AJ506"/>
      <c r="AK506"/>
      <c r="AL506"/>
      <c r="AM506"/>
      <c r="AN506"/>
      <c r="AO506"/>
      <c r="AP506"/>
      <c r="AQ506"/>
      <c r="AR506"/>
    </row>
    <row r="507" spans="13:44" ht="14.25" customHeight="1">
      <c r="M507" s="29"/>
      <c r="N507" s="111"/>
      <c r="O507" s="30"/>
      <c r="P507" s="30"/>
      <c r="Q507" s="30"/>
      <c r="R507" s="30"/>
      <c r="S507" s="30"/>
      <c r="T507" s="30"/>
      <c r="U507" s="53"/>
      <c r="V507" s="55"/>
      <c r="W507" s="53"/>
      <c r="AG507" s="86"/>
      <c r="AH507" s="87"/>
      <c r="AI507"/>
      <c r="AJ507"/>
      <c r="AK507"/>
      <c r="AL507"/>
      <c r="AM507"/>
      <c r="AN507"/>
      <c r="AO507"/>
      <c r="AP507"/>
      <c r="AQ507"/>
      <c r="AR507"/>
    </row>
    <row r="508" spans="13:44" ht="14.25" customHeight="1">
      <c r="M508" s="29"/>
      <c r="N508" s="111"/>
      <c r="O508" s="30"/>
      <c r="P508" s="30"/>
      <c r="Q508" s="30"/>
      <c r="R508" s="30"/>
      <c r="S508" s="30"/>
      <c r="T508" s="30"/>
      <c r="U508" s="53"/>
      <c r="V508" s="55"/>
      <c r="W508" s="53"/>
      <c r="AG508" s="86"/>
      <c r="AH508" s="87"/>
      <c r="AI508"/>
      <c r="AJ508"/>
      <c r="AK508"/>
      <c r="AL508"/>
      <c r="AM508"/>
      <c r="AN508"/>
      <c r="AO508"/>
      <c r="AP508"/>
      <c r="AQ508"/>
      <c r="AR508"/>
    </row>
    <row r="509" spans="13:44" ht="14.25" customHeight="1">
      <c r="M509" s="29"/>
      <c r="N509" s="111"/>
      <c r="O509" s="30"/>
      <c r="P509" s="30"/>
      <c r="Q509" s="30"/>
      <c r="R509" s="30"/>
      <c r="S509" s="30"/>
      <c r="T509" s="30"/>
      <c r="U509" s="53"/>
      <c r="V509" s="55"/>
      <c r="W509" s="53"/>
      <c r="AG509" s="86"/>
      <c r="AH509" s="87"/>
      <c r="AI509"/>
      <c r="AJ509"/>
      <c r="AK509"/>
      <c r="AL509"/>
      <c r="AM509"/>
      <c r="AN509"/>
      <c r="AO509"/>
      <c r="AP509"/>
      <c r="AQ509"/>
      <c r="AR509"/>
    </row>
    <row r="510" spans="13:44" ht="14.25" customHeight="1">
      <c r="M510" s="29"/>
      <c r="N510" s="111"/>
      <c r="O510" s="30"/>
      <c r="P510" s="30"/>
      <c r="Q510" s="30"/>
      <c r="R510" s="30"/>
      <c r="S510" s="30"/>
      <c r="T510" s="30"/>
      <c r="U510" s="53"/>
      <c r="V510" s="55"/>
      <c r="W510" s="53"/>
      <c r="AG510" s="86"/>
      <c r="AH510" s="87"/>
      <c r="AI510"/>
      <c r="AJ510"/>
      <c r="AK510"/>
      <c r="AL510"/>
      <c r="AM510"/>
      <c r="AN510"/>
      <c r="AO510"/>
      <c r="AP510"/>
      <c r="AQ510"/>
      <c r="AR510"/>
    </row>
    <row r="511" spans="13:44" ht="14.25" customHeight="1">
      <c r="M511" s="29"/>
      <c r="N511" s="111"/>
      <c r="O511" s="30"/>
      <c r="P511" s="30"/>
      <c r="Q511" s="30"/>
      <c r="R511" s="30"/>
      <c r="S511" s="30"/>
      <c r="T511" s="30"/>
      <c r="U511" s="53"/>
      <c r="V511" s="55"/>
      <c r="W511" s="53"/>
      <c r="AG511" s="86"/>
      <c r="AH511" s="87"/>
      <c r="AI511"/>
      <c r="AJ511"/>
      <c r="AK511"/>
      <c r="AL511"/>
      <c r="AM511"/>
      <c r="AN511"/>
      <c r="AO511"/>
      <c r="AP511"/>
      <c r="AQ511"/>
      <c r="AR511"/>
    </row>
    <row r="512" spans="13:44" ht="14.25" customHeight="1">
      <c r="M512" s="29"/>
      <c r="N512" s="111"/>
      <c r="O512" s="30"/>
      <c r="P512" s="30"/>
      <c r="Q512" s="30"/>
      <c r="R512" s="30"/>
      <c r="S512" s="30"/>
      <c r="T512" s="30"/>
      <c r="U512" s="53"/>
      <c r="V512" s="55"/>
      <c r="W512" s="53"/>
      <c r="AG512" s="86"/>
      <c r="AH512" s="87"/>
      <c r="AI512"/>
      <c r="AJ512"/>
      <c r="AK512"/>
      <c r="AL512"/>
      <c r="AM512"/>
      <c r="AN512"/>
      <c r="AO512"/>
      <c r="AP512"/>
      <c r="AQ512"/>
      <c r="AR512"/>
    </row>
    <row r="513" spans="13:44" ht="14.25" customHeight="1">
      <c r="M513" s="29"/>
      <c r="N513" s="111"/>
      <c r="O513" s="30"/>
      <c r="P513" s="30"/>
      <c r="Q513" s="30"/>
      <c r="R513" s="30"/>
      <c r="S513" s="30"/>
      <c r="T513" s="30"/>
      <c r="U513" s="53"/>
      <c r="V513" s="55"/>
      <c r="W513" s="53"/>
      <c r="AG513" s="86"/>
      <c r="AH513" s="87"/>
      <c r="AI513"/>
      <c r="AJ513"/>
      <c r="AK513"/>
      <c r="AL513"/>
      <c r="AM513"/>
      <c r="AN513"/>
      <c r="AO513"/>
      <c r="AP513"/>
      <c r="AQ513"/>
      <c r="AR513"/>
    </row>
    <row r="514" spans="13:44" ht="14.25" customHeight="1">
      <c r="M514" s="29"/>
      <c r="N514" s="111"/>
      <c r="O514" s="30"/>
      <c r="P514" s="30"/>
      <c r="Q514" s="30"/>
      <c r="R514" s="30"/>
      <c r="S514" s="30"/>
      <c r="T514" s="30"/>
      <c r="U514" s="53"/>
      <c r="V514" s="55"/>
      <c r="W514" s="53"/>
      <c r="AG514" s="86"/>
      <c r="AH514" s="87"/>
      <c r="AI514"/>
      <c r="AJ514"/>
      <c r="AK514"/>
      <c r="AL514"/>
      <c r="AM514"/>
      <c r="AN514"/>
      <c r="AO514"/>
      <c r="AP514"/>
      <c r="AQ514"/>
      <c r="AR514"/>
    </row>
    <row r="515" spans="13:44" ht="14.25" customHeight="1">
      <c r="M515" s="29"/>
      <c r="N515" s="111"/>
      <c r="O515" s="30"/>
      <c r="P515" s="30"/>
      <c r="Q515" s="30"/>
      <c r="R515" s="30"/>
      <c r="S515" s="30"/>
      <c r="T515" s="30"/>
      <c r="U515" s="53"/>
      <c r="V515" s="55"/>
      <c r="W515" s="53"/>
      <c r="AG515" s="86"/>
      <c r="AH515" s="87"/>
      <c r="AI515"/>
      <c r="AJ515"/>
      <c r="AK515"/>
      <c r="AL515"/>
      <c r="AM515"/>
      <c r="AN515"/>
      <c r="AO515"/>
      <c r="AP515"/>
      <c r="AQ515"/>
      <c r="AR515"/>
    </row>
    <row r="516" spans="13:44" ht="14.25" customHeight="1">
      <c r="M516" s="29"/>
      <c r="N516" s="111"/>
      <c r="O516" s="30"/>
      <c r="P516" s="30"/>
      <c r="Q516" s="30"/>
      <c r="R516" s="30"/>
      <c r="S516" s="30"/>
      <c r="T516" s="30"/>
      <c r="U516" s="53"/>
      <c r="V516" s="55"/>
      <c r="W516" s="53"/>
      <c r="AG516" s="86"/>
      <c r="AH516" s="87"/>
      <c r="AI516"/>
      <c r="AJ516"/>
      <c r="AK516"/>
      <c r="AL516"/>
      <c r="AM516"/>
      <c r="AN516"/>
      <c r="AO516"/>
      <c r="AP516"/>
      <c r="AQ516"/>
      <c r="AR516"/>
    </row>
    <row r="517" spans="13:44" ht="14.25" customHeight="1">
      <c r="M517" s="29"/>
      <c r="N517" s="111"/>
      <c r="O517" s="30"/>
      <c r="P517" s="30"/>
      <c r="Q517" s="30"/>
      <c r="R517" s="30"/>
      <c r="S517" s="30"/>
      <c r="T517" s="30"/>
      <c r="U517" s="53"/>
      <c r="V517" s="55"/>
      <c r="W517" s="53"/>
      <c r="AG517" s="86"/>
      <c r="AH517" s="87"/>
      <c r="AI517"/>
      <c r="AJ517"/>
      <c r="AK517"/>
      <c r="AL517"/>
      <c r="AM517"/>
      <c r="AN517"/>
      <c r="AO517"/>
      <c r="AP517"/>
      <c r="AQ517"/>
      <c r="AR517"/>
    </row>
    <row r="518" spans="13:44" ht="14.25" customHeight="1">
      <c r="M518" s="29"/>
      <c r="N518" s="111"/>
      <c r="O518" s="30"/>
      <c r="P518" s="30"/>
      <c r="Q518" s="30"/>
      <c r="R518" s="30"/>
      <c r="S518" s="30"/>
      <c r="T518" s="30"/>
      <c r="U518" s="53"/>
      <c r="V518" s="55"/>
      <c r="W518" s="53"/>
      <c r="AG518" s="86"/>
      <c r="AH518" s="87"/>
      <c r="AI518"/>
      <c r="AJ518"/>
      <c r="AK518"/>
      <c r="AL518"/>
      <c r="AM518"/>
      <c r="AN518"/>
      <c r="AO518"/>
      <c r="AP518"/>
      <c r="AQ518"/>
      <c r="AR518"/>
    </row>
    <row r="519" spans="13:44" ht="14.25" customHeight="1">
      <c r="M519" s="29"/>
      <c r="N519" s="111"/>
      <c r="O519" s="30"/>
      <c r="P519" s="30"/>
      <c r="Q519" s="30"/>
      <c r="R519" s="30"/>
      <c r="S519" s="30"/>
      <c r="T519" s="30"/>
      <c r="U519" s="53"/>
      <c r="V519" s="55"/>
      <c r="W519" s="53"/>
      <c r="AG519" s="86"/>
      <c r="AH519" s="87"/>
      <c r="AI519"/>
      <c r="AJ519"/>
      <c r="AK519"/>
      <c r="AL519"/>
      <c r="AM519"/>
      <c r="AN519"/>
      <c r="AO519"/>
      <c r="AP519"/>
      <c r="AQ519"/>
      <c r="AR519"/>
    </row>
    <row r="520" spans="13:44" ht="14.25" customHeight="1">
      <c r="M520" s="29"/>
      <c r="N520" s="111"/>
      <c r="O520" s="30"/>
      <c r="P520" s="30"/>
      <c r="Q520" s="30"/>
      <c r="R520" s="30"/>
      <c r="S520" s="30"/>
      <c r="T520" s="30"/>
      <c r="U520" s="53"/>
      <c r="V520" s="55"/>
      <c r="W520" s="53"/>
      <c r="AG520" s="86"/>
      <c r="AH520" s="87"/>
      <c r="AI520"/>
      <c r="AJ520"/>
      <c r="AK520"/>
      <c r="AL520"/>
      <c r="AM520"/>
      <c r="AN520"/>
      <c r="AO520"/>
      <c r="AP520"/>
      <c r="AQ520"/>
      <c r="AR520"/>
    </row>
    <row r="521" spans="13:44" ht="14.25" customHeight="1">
      <c r="M521" s="29"/>
      <c r="N521" s="111"/>
      <c r="O521" s="30"/>
      <c r="P521" s="30"/>
      <c r="Q521" s="30"/>
      <c r="R521" s="30"/>
      <c r="S521" s="30"/>
      <c r="T521" s="30"/>
      <c r="U521" s="53"/>
      <c r="V521" s="55"/>
      <c r="W521" s="53"/>
      <c r="AG521" s="86"/>
      <c r="AH521" s="87"/>
      <c r="AI521"/>
      <c r="AJ521"/>
      <c r="AK521"/>
      <c r="AL521"/>
      <c r="AM521"/>
      <c r="AN521"/>
      <c r="AO521"/>
      <c r="AP521"/>
      <c r="AQ521"/>
      <c r="AR521"/>
    </row>
    <row r="522" spans="13:44" ht="14.25" customHeight="1">
      <c r="M522" s="29"/>
      <c r="N522" s="111"/>
      <c r="O522" s="30"/>
      <c r="P522" s="30"/>
      <c r="Q522" s="30"/>
      <c r="R522" s="30"/>
      <c r="S522" s="30"/>
      <c r="T522" s="30"/>
      <c r="U522" s="53"/>
      <c r="V522" s="55"/>
      <c r="W522" s="53"/>
      <c r="AG522" s="86"/>
      <c r="AH522" s="87"/>
      <c r="AI522"/>
      <c r="AJ522"/>
      <c r="AK522"/>
      <c r="AL522"/>
      <c r="AM522"/>
      <c r="AN522"/>
      <c r="AO522"/>
      <c r="AP522"/>
      <c r="AQ522"/>
      <c r="AR522"/>
    </row>
    <row r="523" spans="13:44" ht="14.25" customHeight="1">
      <c r="M523" s="29"/>
      <c r="N523" s="111"/>
      <c r="O523" s="30"/>
      <c r="P523" s="30"/>
      <c r="Q523" s="30"/>
      <c r="R523" s="30"/>
      <c r="S523" s="30"/>
      <c r="T523" s="30"/>
      <c r="U523" s="53"/>
      <c r="V523" s="55"/>
      <c r="W523" s="53"/>
      <c r="AG523" s="86"/>
      <c r="AH523" s="87"/>
      <c r="AI523"/>
      <c r="AJ523"/>
      <c r="AK523"/>
      <c r="AL523"/>
      <c r="AM523"/>
      <c r="AN523"/>
      <c r="AO523"/>
      <c r="AP523"/>
      <c r="AQ523"/>
      <c r="AR523"/>
    </row>
    <row r="524" spans="13:44" ht="14.25" customHeight="1">
      <c r="M524" s="29"/>
      <c r="N524" s="111"/>
      <c r="O524" s="30"/>
      <c r="P524" s="30"/>
      <c r="Q524" s="30"/>
      <c r="R524" s="30"/>
      <c r="S524" s="30"/>
      <c r="T524" s="30"/>
      <c r="U524" s="53"/>
      <c r="V524" s="55"/>
      <c r="W524" s="53"/>
      <c r="AG524" s="86"/>
      <c r="AH524" s="87"/>
      <c r="AI524"/>
      <c r="AJ524"/>
      <c r="AK524"/>
      <c r="AL524"/>
      <c r="AM524"/>
      <c r="AN524"/>
      <c r="AO524"/>
      <c r="AP524"/>
      <c r="AQ524"/>
      <c r="AR524"/>
    </row>
    <row r="525" spans="13:44" ht="14.25" customHeight="1">
      <c r="M525" s="29"/>
      <c r="N525" s="111"/>
      <c r="O525" s="30"/>
      <c r="P525" s="30"/>
      <c r="Q525" s="30"/>
      <c r="R525" s="30"/>
      <c r="S525" s="30"/>
      <c r="T525" s="30"/>
      <c r="U525" s="53"/>
      <c r="V525" s="55"/>
      <c r="W525" s="53"/>
      <c r="AG525" s="86"/>
      <c r="AH525" s="87"/>
      <c r="AI525"/>
      <c r="AJ525"/>
      <c r="AK525"/>
      <c r="AL525"/>
      <c r="AM525"/>
      <c r="AN525"/>
      <c r="AO525"/>
      <c r="AP525"/>
      <c r="AQ525"/>
      <c r="AR525"/>
    </row>
    <row r="526" spans="13:44" ht="14.25" customHeight="1">
      <c r="M526" s="29"/>
      <c r="N526" s="111"/>
      <c r="O526" s="30"/>
      <c r="P526" s="30"/>
      <c r="Q526" s="30"/>
      <c r="R526" s="30"/>
      <c r="S526" s="30"/>
      <c r="T526" s="30"/>
      <c r="U526" s="53"/>
      <c r="V526" s="55"/>
      <c r="W526" s="53"/>
      <c r="AG526" s="86"/>
      <c r="AH526" s="87"/>
      <c r="AI526"/>
      <c r="AJ526"/>
      <c r="AK526"/>
      <c r="AL526"/>
      <c r="AM526"/>
      <c r="AN526"/>
      <c r="AO526"/>
      <c r="AP526"/>
      <c r="AQ526"/>
      <c r="AR526"/>
    </row>
    <row r="527" spans="13:44" ht="14.25" customHeight="1">
      <c r="M527" s="29"/>
      <c r="N527" s="111"/>
      <c r="O527" s="30"/>
      <c r="P527" s="30"/>
      <c r="Q527" s="30"/>
      <c r="R527" s="30"/>
      <c r="S527" s="30"/>
      <c r="T527" s="30"/>
      <c r="U527" s="53"/>
      <c r="V527" s="55"/>
      <c r="W527" s="53"/>
      <c r="AG527" s="86"/>
      <c r="AH527" s="87"/>
      <c r="AI527"/>
      <c r="AJ527"/>
      <c r="AK527"/>
      <c r="AL527"/>
      <c r="AM527"/>
      <c r="AN527"/>
      <c r="AO527"/>
      <c r="AP527"/>
      <c r="AQ527"/>
      <c r="AR527"/>
    </row>
    <row r="528" spans="13:44" ht="14.25" customHeight="1">
      <c r="M528" s="29"/>
      <c r="N528" s="111"/>
      <c r="O528" s="30"/>
      <c r="P528" s="30"/>
      <c r="Q528" s="30"/>
      <c r="R528" s="30"/>
      <c r="S528" s="30"/>
      <c r="T528" s="30"/>
      <c r="U528" s="53"/>
      <c r="V528" s="55"/>
      <c r="W528" s="53"/>
      <c r="AG528" s="86"/>
      <c r="AH528" s="87"/>
      <c r="AI528"/>
      <c r="AJ528"/>
      <c r="AK528"/>
      <c r="AL528"/>
      <c r="AM528"/>
      <c r="AN528"/>
      <c r="AO528"/>
      <c r="AP528"/>
      <c r="AQ528"/>
      <c r="AR528"/>
    </row>
    <row r="529" spans="13:44" ht="14.25" customHeight="1">
      <c r="M529" s="29"/>
      <c r="N529" s="111"/>
      <c r="O529" s="30"/>
      <c r="P529" s="30"/>
      <c r="Q529" s="30"/>
      <c r="R529" s="30"/>
      <c r="S529" s="30"/>
      <c r="T529" s="30"/>
      <c r="U529" s="53"/>
      <c r="V529" s="55"/>
      <c r="W529" s="53"/>
      <c r="AG529" s="86"/>
      <c r="AH529" s="87"/>
      <c r="AI529"/>
      <c r="AJ529"/>
      <c r="AK529"/>
      <c r="AL529"/>
      <c r="AM529"/>
      <c r="AN529"/>
      <c r="AO529"/>
      <c r="AP529"/>
      <c r="AQ529"/>
      <c r="AR529"/>
    </row>
    <row r="530" spans="13:44" ht="14.25" customHeight="1">
      <c r="M530" s="29"/>
      <c r="N530" s="111"/>
      <c r="O530" s="30"/>
      <c r="P530" s="30"/>
      <c r="Q530" s="30"/>
      <c r="R530" s="30"/>
      <c r="S530" s="30"/>
      <c r="T530" s="30"/>
      <c r="U530" s="53"/>
      <c r="V530" s="55"/>
      <c r="W530" s="53"/>
      <c r="AG530" s="86"/>
      <c r="AH530" s="87"/>
      <c r="AI530"/>
      <c r="AJ530"/>
      <c r="AK530"/>
      <c r="AL530"/>
      <c r="AM530"/>
      <c r="AN530"/>
      <c r="AO530"/>
      <c r="AP530"/>
      <c r="AQ530"/>
      <c r="AR530"/>
    </row>
    <row r="531" spans="13:44" ht="14.25" customHeight="1">
      <c r="M531" s="29"/>
      <c r="N531" s="111"/>
      <c r="O531" s="30"/>
      <c r="P531" s="30"/>
      <c r="Q531" s="30"/>
      <c r="R531" s="30"/>
      <c r="S531" s="30"/>
      <c r="T531" s="30"/>
      <c r="U531" s="53"/>
      <c r="V531" s="55"/>
      <c r="W531" s="53"/>
      <c r="AG531" s="86"/>
      <c r="AH531" s="87"/>
      <c r="AI531"/>
      <c r="AJ531"/>
      <c r="AK531"/>
      <c r="AL531"/>
      <c r="AM531"/>
      <c r="AN531"/>
      <c r="AO531"/>
      <c r="AP531"/>
      <c r="AQ531"/>
      <c r="AR531"/>
    </row>
    <row r="532" spans="13:44" ht="14.25" customHeight="1">
      <c r="M532" s="29"/>
      <c r="N532" s="111"/>
      <c r="O532" s="30"/>
      <c r="P532" s="30"/>
      <c r="Q532" s="30"/>
      <c r="R532" s="30"/>
      <c r="S532" s="30"/>
      <c r="T532" s="30"/>
      <c r="U532" s="53"/>
      <c r="V532" s="55"/>
      <c r="W532" s="53"/>
      <c r="AG532" s="86"/>
      <c r="AH532" s="87"/>
      <c r="AI532"/>
      <c r="AJ532"/>
      <c r="AK532"/>
      <c r="AL532"/>
      <c r="AM532"/>
      <c r="AN532"/>
      <c r="AO532"/>
      <c r="AP532"/>
      <c r="AQ532"/>
      <c r="AR532"/>
    </row>
    <row r="533" spans="13:44" ht="14.25" customHeight="1">
      <c r="M533" s="29"/>
      <c r="N533" s="111"/>
      <c r="O533" s="30"/>
      <c r="P533" s="30"/>
      <c r="Q533" s="30"/>
      <c r="R533" s="30"/>
      <c r="S533" s="30"/>
      <c r="T533" s="30"/>
      <c r="U533" s="53"/>
      <c r="V533" s="55"/>
      <c r="W533" s="53"/>
      <c r="AG533" s="86"/>
      <c r="AH533" s="87"/>
      <c r="AI533"/>
      <c r="AJ533"/>
      <c r="AK533"/>
      <c r="AL533"/>
      <c r="AM533"/>
      <c r="AN533"/>
      <c r="AO533"/>
      <c r="AP533"/>
      <c r="AQ533"/>
      <c r="AR533"/>
    </row>
    <row r="534" spans="13:44" ht="14.25" customHeight="1">
      <c r="M534" s="29"/>
      <c r="N534" s="111"/>
      <c r="O534" s="30"/>
      <c r="P534" s="30"/>
      <c r="Q534" s="30"/>
      <c r="R534" s="30"/>
      <c r="S534" s="30"/>
      <c r="T534" s="30"/>
      <c r="U534" s="53"/>
      <c r="V534" s="55"/>
      <c r="W534" s="53"/>
      <c r="AG534" s="86"/>
      <c r="AH534" s="87"/>
      <c r="AI534"/>
      <c r="AJ534"/>
      <c r="AK534"/>
      <c r="AL534"/>
      <c r="AM534"/>
      <c r="AN534"/>
      <c r="AO534"/>
      <c r="AP534"/>
      <c r="AQ534"/>
      <c r="AR534"/>
    </row>
    <row r="535" spans="13:44" ht="14.25" customHeight="1">
      <c r="M535" s="29"/>
      <c r="N535" s="111"/>
      <c r="O535" s="30"/>
      <c r="P535" s="30"/>
      <c r="Q535" s="30"/>
      <c r="R535" s="30"/>
      <c r="S535" s="30"/>
      <c r="T535" s="30"/>
      <c r="U535" s="53"/>
      <c r="V535" s="55"/>
      <c r="W535" s="53"/>
      <c r="AG535" s="86"/>
      <c r="AH535" s="87"/>
      <c r="AI535"/>
      <c r="AJ535"/>
      <c r="AK535"/>
      <c r="AL535"/>
      <c r="AM535"/>
      <c r="AN535"/>
      <c r="AO535"/>
      <c r="AP535"/>
      <c r="AQ535"/>
      <c r="AR535"/>
    </row>
    <row r="536" spans="13:44" ht="14.25" customHeight="1">
      <c r="M536" s="29"/>
      <c r="N536" s="111"/>
      <c r="O536" s="30"/>
      <c r="P536" s="30"/>
      <c r="Q536" s="30"/>
      <c r="R536" s="30"/>
      <c r="S536" s="30"/>
      <c r="T536" s="30"/>
      <c r="U536" s="53"/>
      <c r="V536" s="55"/>
      <c r="W536" s="53"/>
      <c r="AG536" s="86"/>
      <c r="AH536" s="87"/>
      <c r="AI536"/>
      <c r="AJ536"/>
      <c r="AK536"/>
      <c r="AL536"/>
      <c r="AM536"/>
      <c r="AN536"/>
      <c r="AO536"/>
      <c r="AP536"/>
      <c r="AQ536"/>
      <c r="AR536"/>
    </row>
    <row r="537" spans="13:44" ht="14.25" customHeight="1">
      <c r="M537" s="29"/>
      <c r="N537" s="111"/>
      <c r="O537" s="30"/>
      <c r="P537" s="30"/>
      <c r="Q537" s="30"/>
      <c r="R537" s="30"/>
      <c r="S537" s="30"/>
      <c r="T537" s="30"/>
      <c r="U537" s="53"/>
      <c r="V537" s="55"/>
      <c r="W537" s="53"/>
      <c r="AG537" s="86"/>
      <c r="AH537" s="87"/>
      <c r="AI537"/>
      <c r="AJ537"/>
      <c r="AK537"/>
      <c r="AL537"/>
      <c r="AM537"/>
      <c r="AN537"/>
      <c r="AO537"/>
      <c r="AP537"/>
      <c r="AQ537"/>
      <c r="AR537"/>
    </row>
    <row r="538" spans="13:44" ht="14.25" customHeight="1">
      <c r="M538" s="29"/>
      <c r="N538" s="111"/>
      <c r="O538" s="30"/>
      <c r="P538" s="30"/>
      <c r="Q538" s="30"/>
      <c r="R538" s="30"/>
      <c r="S538" s="30"/>
      <c r="T538" s="30"/>
      <c r="U538" s="53"/>
      <c r="V538" s="55"/>
      <c r="W538" s="53"/>
      <c r="AG538" s="86"/>
      <c r="AH538" s="87"/>
      <c r="AI538"/>
      <c r="AJ538"/>
      <c r="AK538"/>
      <c r="AL538"/>
      <c r="AM538"/>
      <c r="AN538"/>
      <c r="AO538"/>
      <c r="AP538"/>
      <c r="AQ538"/>
      <c r="AR538"/>
    </row>
    <row r="539" spans="13:44" ht="14.25" customHeight="1">
      <c r="M539" s="29"/>
      <c r="N539" s="111"/>
      <c r="O539" s="30"/>
      <c r="P539" s="30"/>
      <c r="Q539" s="30"/>
      <c r="R539" s="30"/>
      <c r="S539" s="30"/>
      <c r="T539" s="30"/>
      <c r="U539" s="53"/>
      <c r="V539" s="55"/>
      <c r="W539" s="53"/>
      <c r="AG539" s="86"/>
      <c r="AH539" s="87"/>
      <c r="AI539"/>
      <c r="AJ539"/>
      <c r="AK539"/>
      <c r="AL539"/>
      <c r="AM539"/>
      <c r="AN539"/>
      <c r="AO539"/>
      <c r="AP539"/>
      <c r="AQ539"/>
      <c r="AR539"/>
    </row>
    <row r="540" spans="13:44" ht="14.25" customHeight="1">
      <c r="M540" s="29"/>
      <c r="N540" s="111"/>
      <c r="O540" s="30"/>
      <c r="P540" s="30"/>
      <c r="Q540" s="30"/>
      <c r="R540" s="30"/>
      <c r="S540" s="30"/>
      <c r="T540" s="30"/>
      <c r="U540" s="53"/>
      <c r="V540" s="55"/>
      <c r="W540" s="53"/>
      <c r="AG540" s="86"/>
      <c r="AH540" s="87"/>
      <c r="AI540"/>
      <c r="AJ540"/>
      <c r="AK540"/>
      <c r="AL540"/>
      <c r="AM540"/>
      <c r="AN540"/>
      <c r="AO540"/>
      <c r="AP540"/>
      <c r="AQ540"/>
      <c r="AR540"/>
    </row>
    <row r="541" spans="13:44" ht="14.25" customHeight="1">
      <c r="M541" s="29"/>
      <c r="N541" s="111"/>
      <c r="O541" s="30"/>
      <c r="P541" s="30"/>
      <c r="Q541" s="30"/>
      <c r="R541" s="30"/>
      <c r="S541" s="30"/>
      <c r="T541" s="30"/>
      <c r="U541" s="53"/>
      <c r="V541" s="55"/>
      <c r="W541" s="53"/>
      <c r="AG541" s="86"/>
      <c r="AH541" s="87"/>
      <c r="AI541"/>
      <c r="AJ541"/>
      <c r="AK541"/>
      <c r="AL541"/>
      <c r="AM541"/>
      <c r="AN541"/>
      <c r="AO541"/>
      <c r="AP541"/>
      <c r="AQ541"/>
      <c r="AR541"/>
    </row>
    <row r="542" spans="13:44" ht="14.25" customHeight="1">
      <c r="M542" s="29"/>
      <c r="N542" s="111"/>
      <c r="O542" s="30"/>
      <c r="P542" s="30"/>
      <c r="Q542" s="30"/>
      <c r="R542" s="30"/>
      <c r="S542" s="30"/>
      <c r="T542" s="30"/>
      <c r="U542" s="53"/>
      <c r="V542" s="55"/>
      <c r="W542" s="53"/>
      <c r="AG542" s="86"/>
      <c r="AH542" s="87"/>
      <c r="AI542"/>
      <c r="AJ542"/>
      <c r="AK542"/>
      <c r="AL542"/>
      <c r="AM542"/>
      <c r="AN542"/>
      <c r="AO542"/>
      <c r="AP542"/>
      <c r="AQ542"/>
      <c r="AR542"/>
    </row>
    <row r="543" spans="13:44" ht="14.25" customHeight="1">
      <c r="M543" s="29"/>
      <c r="N543" s="111"/>
      <c r="O543" s="30"/>
      <c r="P543" s="30"/>
      <c r="Q543" s="30"/>
      <c r="R543" s="30"/>
      <c r="S543" s="30"/>
      <c r="T543" s="30"/>
      <c r="U543" s="53"/>
      <c r="V543" s="55"/>
      <c r="W543" s="53"/>
      <c r="AG543" s="86"/>
      <c r="AH543" s="87"/>
      <c r="AI543"/>
      <c r="AJ543"/>
      <c r="AK543"/>
      <c r="AL543"/>
      <c r="AM543"/>
      <c r="AN543"/>
      <c r="AO543"/>
      <c r="AP543"/>
      <c r="AQ543"/>
      <c r="AR543"/>
    </row>
    <row r="544" spans="13:44" ht="14.25" customHeight="1">
      <c r="M544" s="29"/>
      <c r="N544" s="111"/>
      <c r="O544" s="30"/>
      <c r="P544" s="30"/>
      <c r="Q544" s="30"/>
      <c r="R544" s="30"/>
      <c r="S544" s="30"/>
      <c r="T544" s="30"/>
      <c r="U544" s="53"/>
      <c r="V544" s="55"/>
      <c r="W544" s="53"/>
      <c r="AG544" s="86"/>
      <c r="AH544" s="87"/>
      <c r="AI544"/>
      <c r="AJ544"/>
      <c r="AK544"/>
      <c r="AL544"/>
      <c r="AM544"/>
      <c r="AN544"/>
      <c r="AO544"/>
      <c r="AP544"/>
      <c r="AQ544"/>
      <c r="AR544"/>
    </row>
    <row r="545" spans="13:44" ht="14.25" customHeight="1">
      <c r="M545" s="29"/>
      <c r="N545" s="111"/>
      <c r="O545" s="30"/>
      <c r="P545" s="30"/>
      <c r="Q545" s="30"/>
      <c r="R545" s="30"/>
      <c r="S545" s="30"/>
      <c r="T545" s="30"/>
      <c r="U545" s="53"/>
      <c r="V545" s="55"/>
      <c r="W545" s="53"/>
      <c r="AG545" s="86"/>
      <c r="AH545" s="87"/>
      <c r="AI545"/>
      <c r="AJ545"/>
      <c r="AK545"/>
      <c r="AL545"/>
      <c r="AM545"/>
      <c r="AN545"/>
      <c r="AO545"/>
      <c r="AP545"/>
      <c r="AQ545"/>
      <c r="AR545"/>
    </row>
    <row r="546" spans="13:44" ht="14.25" customHeight="1">
      <c r="M546" s="29"/>
      <c r="N546" s="111"/>
      <c r="O546" s="30"/>
      <c r="P546" s="30"/>
      <c r="Q546" s="30"/>
      <c r="R546" s="30"/>
      <c r="S546" s="30"/>
      <c r="T546" s="30"/>
      <c r="U546" s="53"/>
      <c r="V546" s="55"/>
      <c r="W546" s="53"/>
      <c r="AG546" s="86"/>
      <c r="AH546" s="87"/>
      <c r="AI546"/>
      <c r="AJ546"/>
      <c r="AK546"/>
      <c r="AL546"/>
      <c r="AM546"/>
      <c r="AN546"/>
      <c r="AO546"/>
      <c r="AP546"/>
      <c r="AQ546"/>
      <c r="AR546"/>
    </row>
    <row r="547" spans="13:44" ht="14.25" customHeight="1">
      <c r="M547" s="29"/>
      <c r="N547" s="111"/>
      <c r="O547" s="30"/>
      <c r="P547" s="30"/>
      <c r="Q547" s="30"/>
      <c r="R547" s="30"/>
      <c r="S547" s="30"/>
      <c r="T547" s="30"/>
      <c r="U547" s="53"/>
      <c r="V547" s="55"/>
      <c r="W547" s="53"/>
      <c r="AG547" s="86"/>
      <c r="AH547" s="87"/>
      <c r="AI547"/>
      <c r="AJ547"/>
      <c r="AK547"/>
      <c r="AL547"/>
      <c r="AM547"/>
      <c r="AN547"/>
      <c r="AO547"/>
      <c r="AP547"/>
      <c r="AQ547"/>
      <c r="AR547"/>
    </row>
    <row r="548" spans="13:44" ht="14.25" customHeight="1">
      <c r="M548" s="29"/>
      <c r="N548" s="111"/>
      <c r="O548" s="30"/>
      <c r="P548" s="30"/>
      <c r="Q548" s="30"/>
      <c r="R548" s="30"/>
      <c r="S548" s="30"/>
      <c r="T548" s="30"/>
      <c r="U548" s="53"/>
      <c r="V548" s="55"/>
      <c r="W548" s="53"/>
      <c r="AG548" s="86"/>
      <c r="AH548" s="87"/>
      <c r="AI548"/>
      <c r="AJ548"/>
      <c r="AK548"/>
      <c r="AL548"/>
      <c r="AM548"/>
      <c r="AN548"/>
      <c r="AO548"/>
      <c r="AP548"/>
      <c r="AQ548"/>
      <c r="AR548"/>
    </row>
    <row r="549" spans="13:44" ht="14.25" customHeight="1">
      <c r="M549" s="29"/>
      <c r="N549" s="111"/>
      <c r="O549" s="30"/>
      <c r="P549" s="30"/>
      <c r="Q549" s="30"/>
      <c r="R549" s="30"/>
      <c r="S549" s="30"/>
      <c r="T549" s="30"/>
      <c r="U549" s="53"/>
      <c r="V549" s="55"/>
      <c r="W549" s="53"/>
      <c r="AG549" s="86"/>
      <c r="AH549" s="87"/>
      <c r="AI549"/>
      <c r="AJ549"/>
      <c r="AK549"/>
      <c r="AL549"/>
      <c r="AM549"/>
      <c r="AN549"/>
      <c r="AO549"/>
      <c r="AP549"/>
      <c r="AQ549"/>
      <c r="AR549"/>
    </row>
    <row r="550" spans="13:44" ht="14.25" customHeight="1">
      <c r="M550" s="29"/>
      <c r="N550" s="111"/>
      <c r="O550" s="30"/>
      <c r="P550" s="30"/>
      <c r="Q550" s="30"/>
      <c r="R550" s="30"/>
      <c r="S550" s="30"/>
      <c r="T550" s="30"/>
      <c r="U550" s="53"/>
      <c r="V550" s="55"/>
      <c r="W550" s="53"/>
      <c r="AG550" s="86"/>
      <c r="AH550" s="87"/>
      <c r="AI550"/>
      <c r="AJ550"/>
      <c r="AK550"/>
      <c r="AL550"/>
      <c r="AM550"/>
      <c r="AN550"/>
      <c r="AO550"/>
      <c r="AP550"/>
      <c r="AQ550"/>
      <c r="AR550"/>
    </row>
    <row r="551" spans="13:44" ht="14.25" customHeight="1">
      <c r="M551" s="29"/>
      <c r="N551" s="111"/>
      <c r="O551" s="30"/>
      <c r="P551" s="30"/>
      <c r="Q551" s="30"/>
      <c r="R551" s="30"/>
      <c r="S551" s="30"/>
      <c r="T551" s="30"/>
      <c r="U551" s="53"/>
      <c r="V551" s="55"/>
      <c r="W551" s="53"/>
      <c r="AG551" s="86"/>
      <c r="AH551" s="87"/>
      <c r="AI551"/>
      <c r="AJ551"/>
      <c r="AK551"/>
      <c r="AL551"/>
      <c r="AM551"/>
      <c r="AN551"/>
      <c r="AO551"/>
      <c r="AP551"/>
      <c r="AQ551"/>
      <c r="AR551"/>
    </row>
    <row r="552" spans="13:44" ht="14.25" customHeight="1">
      <c r="M552" s="29"/>
      <c r="N552" s="111"/>
      <c r="O552" s="30"/>
      <c r="P552" s="30"/>
      <c r="Q552" s="30"/>
      <c r="R552" s="30"/>
      <c r="S552" s="30"/>
      <c r="T552" s="30"/>
      <c r="U552" s="53"/>
      <c r="V552" s="55"/>
      <c r="W552" s="53"/>
      <c r="AG552" s="86"/>
      <c r="AH552" s="87"/>
      <c r="AI552"/>
      <c r="AJ552"/>
      <c r="AK552"/>
      <c r="AL552"/>
      <c r="AM552"/>
      <c r="AN552"/>
      <c r="AO552"/>
      <c r="AP552"/>
      <c r="AQ552"/>
      <c r="AR552"/>
    </row>
    <row r="553" spans="13:44" ht="14.25" customHeight="1">
      <c r="M553" s="29"/>
      <c r="N553" s="111"/>
      <c r="O553" s="30"/>
      <c r="P553" s="30"/>
      <c r="Q553" s="30"/>
      <c r="R553" s="30"/>
      <c r="S553" s="30"/>
      <c r="T553" s="30"/>
      <c r="U553" s="53"/>
      <c r="V553" s="55"/>
      <c r="W553" s="53"/>
      <c r="AG553" s="86"/>
      <c r="AH553" s="87"/>
      <c r="AI553"/>
      <c r="AJ553"/>
      <c r="AK553"/>
      <c r="AL553"/>
      <c r="AM553"/>
      <c r="AN553"/>
      <c r="AO553"/>
      <c r="AP553"/>
      <c r="AQ553"/>
      <c r="AR553"/>
    </row>
    <row r="554" spans="13:44" ht="14.25" customHeight="1">
      <c r="M554" s="29"/>
      <c r="N554" s="111"/>
      <c r="O554" s="30"/>
      <c r="P554" s="30"/>
      <c r="Q554" s="30"/>
      <c r="R554" s="30"/>
      <c r="S554" s="30"/>
      <c r="T554" s="30"/>
      <c r="U554" s="53"/>
      <c r="V554" s="55"/>
      <c r="W554" s="53"/>
      <c r="AG554" s="86"/>
      <c r="AH554" s="87"/>
      <c r="AI554"/>
      <c r="AJ554"/>
      <c r="AK554"/>
      <c r="AL554"/>
      <c r="AM554"/>
      <c r="AN554"/>
      <c r="AO554"/>
      <c r="AP554"/>
      <c r="AQ554"/>
      <c r="AR554"/>
    </row>
    <row r="555" spans="13:44" ht="14.25" customHeight="1">
      <c r="M555" s="29"/>
      <c r="N555" s="111"/>
      <c r="O555" s="30"/>
      <c r="P555" s="30"/>
      <c r="Q555" s="30"/>
      <c r="R555" s="30"/>
      <c r="S555" s="30"/>
      <c r="T555" s="30"/>
      <c r="U555" s="53"/>
      <c r="V555" s="55"/>
      <c r="W555" s="53"/>
      <c r="AG555" s="86"/>
      <c r="AH555" s="87"/>
      <c r="AI555"/>
      <c r="AJ555"/>
      <c r="AK555"/>
      <c r="AL555"/>
      <c r="AM555"/>
      <c r="AN555"/>
      <c r="AO555"/>
      <c r="AP555"/>
      <c r="AQ555"/>
      <c r="AR555"/>
    </row>
    <row r="556" spans="13:44" ht="14.25" customHeight="1">
      <c r="M556" s="29"/>
      <c r="N556" s="111"/>
      <c r="O556" s="30"/>
      <c r="P556" s="30"/>
      <c r="Q556" s="30"/>
      <c r="R556" s="30"/>
      <c r="S556" s="30"/>
      <c r="T556" s="30"/>
      <c r="U556" s="53"/>
      <c r="V556" s="55"/>
      <c r="W556" s="53"/>
      <c r="AG556" s="86"/>
      <c r="AH556" s="87"/>
      <c r="AI556"/>
      <c r="AJ556"/>
      <c r="AK556"/>
      <c r="AL556"/>
      <c r="AM556"/>
      <c r="AN556"/>
      <c r="AO556"/>
      <c r="AP556"/>
      <c r="AQ556"/>
      <c r="AR556"/>
    </row>
    <row r="557" spans="13:44" ht="14.25" customHeight="1">
      <c r="M557" s="29"/>
      <c r="N557" s="111"/>
      <c r="O557" s="30"/>
      <c r="P557" s="30"/>
      <c r="Q557" s="30"/>
      <c r="R557" s="30"/>
      <c r="S557" s="30"/>
      <c r="T557" s="30"/>
      <c r="U557" s="53"/>
      <c r="V557" s="55"/>
      <c r="W557" s="53"/>
      <c r="AG557" s="86"/>
      <c r="AH557" s="87"/>
      <c r="AI557"/>
      <c r="AJ557"/>
      <c r="AK557"/>
      <c r="AL557"/>
      <c r="AM557"/>
      <c r="AN557"/>
      <c r="AO557"/>
      <c r="AP557"/>
      <c r="AQ557"/>
      <c r="AR557"/>
    </row>
    <row r="558" spans="13:44" ht="14.25" customHeight="1">
      <c r="M558" s="29"/>
      <c r="N558" s="111"/>
      <c r="O558" s="30"/>
      <c r="P558" s="30"/>
      <c r="Q558" s="30"/>
      <c r="R558" s="30"/>
      <c r="S558" s="30"/>
      <c r="T558" s="30"/>
      <c r="U558" s="53"/>
      <c r="V558" s="55"/>
      <c r="W558" s="53"/>
      <c r="AG558" s="86"/>
      <c r="AH558" s="87"/>
      <c r="AI558"/>
      <c r="AJ558"/>
      <c r="AK558"/>
      <c r="AL558"/>
      <c r="AM558"/>
      <c r="AN558"/>
      <c r="AO558"/>
      <c r="AP558"/>
      <c r="AQ558"/>
      <c r="AR558"/>
    </row>
    <row r="559" spans="13:44" ht="14.25" customHeight="1">
      <c r="M559" s="29"/>
      <c r="N559" s="111"/>
      <c r="O559" s="30"/>
      <c r="P559" s="30"/>
      <c r="Q559" s="30"/>
      <c r="R559" s="30"/>
      <c r="S559" s="30"/>
      <c r="T559" s="30"/>
      <c r="U559" s="53"/>
      <c r="V559" s="55"/>
      <c r="W559" s="53"/>
      <c r="AG559" s="86"/>
      <c r="AH559" s="87"/>
      <c r="AI559"/>
      <c r="AJ559"/>
      <c r="AK559"/>
      <c r="AL559"/>
      <c r="AM559"/>
      <c r="AN559"/>
      <c r="AO559"/>
      <c r="AP559"/>
      <c r="AQ559"/>
      <c r="AR559"/>
    </row>
    <row r="560" spans="13:44" ht="14.25" customHeight="1">
      <c r="M560" s="29"/>
      <c r="N560" s="111"/>
      <c r="O560" s="30"/>
      <c r="P560" s="30"/>
      <c r="Q560" s="30"/>
      <c r="R560" s="30"/>
      <c r="S560" s="30"/>
      <c r="T560" s="30"/>
      <c r="U560" s="53"/>
      <c r="V560" s="55"/>
      <c r="W560" s="53"/>
      <c r="AG560" s="86"/>
      <c r="AH560" s="87"/>
      <c r="AI560"/>
      <c r="AJ560"/>
      <c r="AK560"/>
      <c r="AL560"/>
      <c r="AM560"/>
      <c r="AN560"/>
      <c r="AO560"/>
      <c r="AP560"/>
      <c r="AQ560"/>
      <c r="AR560"/>
    </row>
    <row r="561" spans="13:44" ht="14.25" customHeight="1">
      <c r="M561" s="29"/>
      <c r="N561" s="111"/>
      <c r="O561" s="30"/>
      <c r="P561" s="30"/>
      <c r="Q561" s="30"/>
      <c r="R561" s="30"/>
      <c r="S561" s="30"/>
      <c r="T561" s="30"/>
      <c r="U561" s="53"/>
      <c r="V561" s="55"/>
      <c r="W561" s="53"/>
      <c r="AG561" s="86"/>
      <c r="AH561" s="87"/>
      <c r="AI561"/>
      <c r="AJ561"/>
      <c r="AK561"/>
      <c r="AL561"/>
      <c r="AM561"/>
      <c r="AN561"/>
      <c r="AO561"/>
      <c r="AP561"/>
      <c r="AQ561"/>
      <c r="AR561"/>
    </row>
    <row r="562" spans="13:44" ht="14.25" customHeight="1">
      <c r="M562" s="29"/>
      <c r="N562" s="111"/>
      <c r="O562" s="30"/>
      <c r="P562" s="30"/>
      <c r="Q562" s="30"/>
      <c r="R562" s="30"/>
      <c r="S562" s="30"/>
      <c r="T562" s="30"/>
      <c r="U562" s="53"/>
      <c r="V562" s="55"/>
      <c r="W562" s="53"/>
      <c r="AG562" s="86"/>
      <c r="AH562" s="87"/>
      <c r="AI562"/>
      <c r="AJ562"/>
      <c r="AK562"/>
      <c r="AL562"/>
      <c r="AM562"/>
      <c r="AN562"/>
      <c r="AO562"/>
      <c r="AP562"/>
      <c r="AQ562"/>
      <c r="AR562"/>
    </row>
    <row r="563" spans="13:44" ht="14.25" customHeight="1">
      <c r="M563" s="29"/>
      <c r="N563" s="111"/>
      <c r="O563" s="30"/>
      <c r="P563" s="30"/>
      <c r="Q563" s="30"/>
      <c r="R563" s="30"/>
      <c r="S563" s="30"/>
      <c r="T563" s="30"/>
      <c r="U563" s="53"/>
      <c r="V563" s="55"/>
      <c r="W563" s="53"/>
      <c r="AG563" s="86"/>
      <c r="AH563" s="87"/>
      <c r="AI563"/>
      <c r="AJ563"/>
      <c r="AK563"/>
      <c r="AL563"/>
      <c r="AM563"/>
      <c r="AN563"/>
      <c r="AO563"/>
      <c r="AP563"/>
      <c r="AQ563"/>
      <c r="AR563"/>
    </row>
    <row r="564" spans="13:44" ht="14.25" customHeight="1">
      <c r="M564" s="29"/>
      <c r="N564" s="111"/>
      <c r="O564" s="30"/>
      <c r="P564" s="30"/>
      <c r="Q564" s="30"/>
      <c r="R564" s="30"/>
      <c r="S564" s="30"/>
      <c r="T564" s="30"/>
      <c r="U564" s="53"/>
      <c r="V564" s="55"/>
      <c r="W564" s="53"/>
      <c r="AG564" s="86"/>
      <c r="AH564" s="87"/>
      <c r="AI564"/>
      <c r="AJ564"/>
      <c r="AK564"/>
      <c r="AL564"/>
      <c r="AM564"/>
      <c r="AN564"/>
      <c r="AO564"/>
      <c r="AP564"/>
      <c r="AQ564"/>
      <c r="AR564"/>
    </row>
    <row r="565" spans="13:44" ht="14.25" customHeight="1">
      <c r="M565" s="29"/>
      <c r="N565" s="111"/>
      <c r="O565" s="30"/>
      <c r="P565" s="30"/>
      <c r="Q565" s="30"/>
      <c r="R565" s="30"/>
      <c r="S565" s="30"/>
      <c r="T565" s="30"/>
      <c r="U565" s="53"/>
      <c r="V565" s="55"/>
      <c r="W565" s="53"/>
      <c r="AG565" s="86"/>
      <c r="AH565" s="87"/>
      <c r="AI565"/>
      <c r="AJ565"/>
      <c r="AK565"/>
      <c r="AL565"/>
      <c r="AM565"/>
      <c r="AN565"/>
      <c r="AO565"/>
      <c r="AP565"/>
      <c r="AQ565"/>
      <c r="AR565"/>
    </row>
    <row r="566" spans="13:44" ht="14.25" customHeight="1">
      <c r="M566" s="29"/>
      <c r="N566" s="111"/>
      <c r="O566" s="30"/>
      <c r="P566" s="30"/>
      <c r="Q566" s="30"/>
      <c r="R566" s="30"/>
      <c r="S566" s="30"/>
      <c r="T566" s="30"/>
      <c r="U566" s="53"/>
      <c r="V566" s="55"/>
      <c r="W566" s="53"/>
      <c r="AG566" s="86"/>
      <c r="AH566" s="87"/>
      <c r="AI566"/>
      <c r="AJ566"/>
      <c r="AK566"/>
      <c r="AL566"/>
      <c r="AM566"/>
      <c r="AN566"/>
      <c r="AO566"/>
      <c r="AP566"/>
      <c r="AQ566"/>
      <c r="AR566"/>
    </row>
    <row r="567" spans="13:44" ht="14.25" customHeight="1">
      <c r="M567" s="29"/>
      <c r="N567" s="111"/>
      <c r="O567" s="30"/>
      <c r="P567" s="30"/>
      <c r="Q567" s="30"/>
      <c r="R567" s="30"/>
      <c r="S567" s="30"/>
      <c r="T567" s="30"/>
      <c r="U567" s="53"/>
      <c r="V567" s="55"/>
      <c r="W567" s="53"/>
      <c r="AG567" s="86"/>
      <c r="AH567" s="87"/>
      <c r="AI567"/>
      <c r="AJ567"/>
      <c r="AK567"/>
      <c r="AL567"/>
      <c r="AM567"/>
      <c r="AN567"/>
      <c r="AO567"/>
      <c r="AP567"/>
      <c r="AQ567"/>
      <c r="AR567"/>
    </row>
    <row r="568" spans="13:44" ht="14.25" customHeight="1">
      <c r="M568" s="29"/>
      <c r="N568" s="111"/>
      <c r="O568" s="30"/>
      <c r="P568" s="30"/>
      <c r="Q568" s="30"/>
      <c r="R568" s="30"/>
      <c r="S568" s="30"/>
      <c r="T568" s="30"/>
      <c r="U568" s="53"/>
      <c r="V568" s="55"/>
      <c r="W568" s="53"/>
      <c r="AG568" s="86"/>
      <c r="AH568" s="87"/>
      <c r="AI568"/>
      <c r="AJ568"/>
      <c r="AK568"/>
      <c r="AL568"/>
      <c r="AM568"/>
      <c r="AN568"/>
      <c r="AO568"/>
      <c r="AP568"/>
      <c r="AQ568"/>
      <c r="AR568"/>
    </row>
    <row r="569" spans="13:44" ht="14.25" customHeight="1">
      <c r="M569" s="29"/>
      <c r="N569" s="111"/>
      <c r="O569" s="30"/>
      <c r="P569" s="30"/>
      <c r="Q569" s="30"/>
      <c r="R569" s="30"/>
      <c r="S569" s="30"/>
      <c r="T569" s="30"/>
      <c r="U569" s="53"/>
      <c r="V569" s="55"/>
      <c r="W569" s="53"/>
      <c r="AG569" s="86"/>
      <c r="AH569" s="87"/>
      <c r="AI569"/>
      <c r="AJ569"/>
      <c r="AK569"/>
      <c r="AL569"/>
      <c r="AM569"/>
      <c r="AN569"/>
      <c r="AO569"/>
      <c r="AP569"/>
      <c r="AQ569"/>
      <c r="AR569"/>
    </row>
    <row r="570" spans="13:44" ht="14.25" customHeight="1">
      <c r="M570" s="29"/>
      <c r="N570" s="111"/>
      <c r="O570" s="30"/>
      <c r="P570" s="30"/>
      <c r="Q570" s="30"/>
      <c r="R570" s="30"/>
      <c r="S570" s="30"/>
      <c r="T570" s="30"/>
      <c r="U570" s="53"/>
      <c r="V570" s="55"/>
      <c r="W570" s="53"/>
      <c r="AG570" s="86"/>
      <c r="AH570" s="87"/>
      <c r="AI570"/>
      <c r="AJ570"/>
      <c r="AK570"/>
      <c r="AL570"/>
      <c r="AM570"/>
      <c r="AN570"/>
      <c r="AO570"/>
      <c r="AP570"/>
      <c r="AQ570"/>
      <c r="AR570"/>
    </row>
    <row r="571" spans="13:44" ht="14.25" customHeight="1">
      <c r="M571" s="29"/>
      <c r="N571" s="111"/>
      <c r="O571" s="30"/>
      <c r="P571" s="30"/>
      <c r="Q571" s="30"/>
      <c r="R571" s="30"/>
      <c r="S571" s="30"/>
      <c r="T571" s="30"/>
      <c r="U571" s="53"/>
      <c r="V571" s="55"/>
      <c r="W571" s="53"/>
      <c r="AG571" s="86"/>
      <c r="AH571" s="87"/>
      <c r="AI571"/>
      <c r="AJ571"/>
      <c r="AK571"/>
      <c r="AL571"/>
      <c r="AM571"/>
      <c r="AN571"/>
      <c r="AO571"/>
      <c r="AP571"/>
      <c r="AQ571"/>
      <c r="AR571"/>
    </row>
    <row r="572" spans="13:44" ht="14.25" customHeight="1">
      <c r="M572" s="29"/>
      <c r="N572" s="111"/>
      <c r="O572" s="30"/>
      <c r="P572" s="30"/>
      <c r="Q572" s="30"/>
      <c r="R572" s="30"/>
      <c r="S572" s="30"/>
      <c r="T572" s="30"/>
      <c r="U572" s="53"/>
      <c r="V572" s="55"/>
      <c r="W572" s="53"/>
      <c r="AG572" s="86"/>
      <c r="AH572" s="87"/>
      <c r="AI572"/>
      <c r="AJ572"/>
      <c r="AK572"/>
      <c r="AL572"/>
      <c r="AM572"/>
      <c r="AN572"/>
      <c r="AO572"/>
      <c r="AP572"/>
      <c r="AQ572"/>
      <c r="AR572"/>
    </row>
    <row r="573" spans="13:44" ht="14.25" customHeight="1">
      <c r="M573" s="29"/>
      <c r="N573" s="111"/>
      <c r="O573" s="30"/>
      <c r="P573" s="30"/>
      <c r="Q573" s="30"/>
      <c r="R573" s="30"/>
      <c r="S573" s="30"/>
      <c r="T573" s="30"/>
      <c r="U573" s="53"/>
      <c r="V573" s="55"/>
      <c r="W573" s="53"/>
      <c r="AG573" s="86"/>
      <c r="AH573" s="87"/>
      <c r="AI573"/>
      <c r="AJ573"/>
      <c r="AK573"/>
      <c r="AL573"/>
      <c r="AM573"/>
      <c r="AN573"/>
      <c r="AO573"/>
      <c r="AP573"/>
      <c r="AQ573"/>
      <c r="AR573"/>
    </row>
    <row r="574" spans="13:44" ht="14.25" customHeight="1">
      <c r="M574" s="29"/>
      <c r="N574" s="111"/>
      <c r="O574" s="30"/>
      <c r="P574" s="30"/>
      <c r="Q574" s="30"/>
      <c r="R574" s="30"/>
      <c r="S574" s="30"/>
      <c r="T574" s="30"/>
      <c r="U574" s="53"/>
      <c r="V574" s="55"/>
      <c r="W574" s="53"/>
      <c r="AG574" s="86"/>
      <c r="AH574" s="87"/>
      <c r="AI574"/>
      <c r="AJ574"/>
      <c r="AK574"/>
      <c r="AL574"/>
      <c r="AM574"/>
      <c r="AN574"/>
      <c r="AO574"/>
      <c r="AP574"/>
      <c r="AQ574"/>
      <c r="AR574"/>
    </row>
    <row r="575" spans="13:44" ht="14.25" customHeight="1">
      <c r="M575" s="29"/>
      <c r="N575" s="111"/>
      <c r="O575" s="30"/>
      <c r="P575" s="30"/>
      <c r="Q575" s="30"/>
      <c r="R575" s="30"/>
      <c r="S575" s="30"/>
      <c r="T575" s="30"/>
      <c r="U575" s="53"/>
      <c r="V575" s="55"/>
      <c r="W575" s="53"/>
      <c r="AG575" s="86"/>
      <c r="AH575" s="87"/>
      <c r="AI575"/>
      <c r="AJ575"/>
      <c r="AK575"/>
      <c r="AL575"/>
      <c r="AM575"/>
      <c r="AN575"/>
      <c r="AO575"/>
      <c r="AP575"/>
      <c r="AQ575"/>
      <c r="AR575"/>
    </row>
    <row r="576" spans="13:44" ht="14.25" customHeight="1">
      <c r="M576" s="29"/>
      <c r="N576" s="111"/>
      <c r="O576" s="30"/>
      <c r="P576" s="30"/>
      <c r="Q576" s="30"/>
      <c r="R576" s="30"/>
      <c r="S576" s="30"/>
      <c r="T576" s="30"/>
      <c r="U576" s="53"/>
      <c r="V576" s="55"/>
      <c r="W576" s="53"/>
      <c r="AG576" s="86"/>
      <c r="AH576" s="87"/>
      <c r="AI576"/>
      <c r="AJ576"/>
      <c r="AK576"/>
      <c r="AL576"/>
      <c r="AM576"/>
      <c r="AN576"/>
      <c r="AO576"/>
      <c r="AP576"/>
      <c r="AQ576"/>
      <c r="AR576"/>
    </row>
    <row r="577" spans="13:44" ht="14.25" customHeight="1">
      <c r="M577" s="29"/>
      <c r="N577" s="111"/>
      <c r="O577" s="30"/>
      <c r="P577" s="30"/>
      <c r="Q577" s="30"/>
      <c r="R577" s="30"/>
      <c r="S577" s="30"/>
      <c r="T577" s="30"/>
      <c r="U577" s="53"/>
      <c r="V577" s="55"/>
      <c r="W577" s="53"/>
      <c r="AG577" s="86"/>
      <c r="AH577" s="87"/>
      <c r="AI577"/>
      <c r="AJ577"/>
      <c r="AK577"/>
      <c r="AL577"/>
      <c r="AM577"/>
      <c r="AN577"/>
      <c r="AO577"/>
      <c r="AP577"/>
      <c r="AQ577"/>
      <c r="AR577"/>
    </row>
    <row r="578" spans="13:44" ht="14.25" customHeight="1">
      <c r="M578" s="29"/>
      <c r="N578" s="111"/>
      <c r="O578" s="30"/>
      <c r="P578" s="30"/>
      <c r="Q578" s="30"/>
      <c r="R578" s="30"/>
      <c r="S578" s="30"/>
      <c r="T578" s="30"/>
      <c r="U578" s="53"/>
      <c r="V578" s="55"/>
      <c r="W578" s="53"/>
      <c r="AG578" s="86"/>
      <c r="AH578" s="87"/>
      <c r="AI578"/>
      <c r="AJ578"/>
      <c r="AK578"/>
      <c r="AL578"/>
      <c r="AM578"/>
      <c r="AN578"/>
      <c r="AO578"/>
      <c r="AP578"/>
      <c r="AQ578"/>
      <c r="AR578"/>
    </row>
    <row r="579" spans="13:44" ht="14.25" customHeight="1">
      <c r="M579" s="29"/>
      <c r="N579" s="111"/>
      <c r="O579" s="30"/>
      <c r="P579" s="30"/>
      <c r="Q579" s="30"/>
      <c r="R579" s="30"/>
      <c r="S579" s="30"/>
      <c r="T579" s="30"/>
      <c r="U579" s="53"/>
      <c r="V579" s="55"/>
      <c r="W579" s="53"/>
      <c r="AG579" s="86"/>
      <c r="AH579" s="87"/>
      <c r="AI579"/>
      <c r="AJ579"/>
      <c r="AK579"/>
      <c r="AL579"/>
      <c r="AM579"/>
      <c r="AN579"/>
      <c r="AO579"/>
      <c r="AP579"/>
      <c r="AQ579"/>
      <c r="AR579"/>
    </row>
    <row r="580" spans="13:44" ht="14.25" customHeight="1">
      <c r="M580" s="29"/>
      <c r="N580" s="111"/>
      <c r="O580" s="30"/>
      <c r="P580" s="30"/>
      <c r="Q580" s="30"/>
      <c r="R580" s="30"/>
      <c r="S580" s="30"/>
      <c r="T580" s="30"/>
      <c r="U580" s="53"/>
      <c r="V580" s="55"/>
      <c r="W580" s="53"/>
      <c r="AG580" s="86"/>
      <c r="AH580" s="87"/>
      <c r="AI580"/>
      <c r="AJ580"/>
      <c r="AK580"/>
      <c r="AL580"/>
      <c r="AM580"/>
      <c r="AN580"/>
      <c r="AO580"/>
      <c r="AP580"/>
      <c r="AQ580"/>
      <c r="AR580"/>
    </row>
    <row r="581" spans="13:44" ht="14.25" customHeight="1">
      <c r="M581" s="29"/>
      <c r="N581" s="111"/>
      <c r="O581" s="30"/>
      <c r="P581" s="30"/>
      <c r="Q581" s="30"/>
      <c r="R581" s="30"/>
      <c r="S581" s="30"/>
      <c r="T581" s="30"/>
      <c r="U581" s="53"/>
      <c r="V581" s="55"/>
      <c r="W581" s="53"/>
      <c r="AG581" s="86"/>
      <c r="AH581" s="87"/>
      <c r="AI581"/>
      <c r="AJ581"/>
      <c r="AK581"/>
      <c r="AL581"/>
      <c r="AM581"/>
      <c r="AN581"/>
      <c r="AO581"/>
      <c r="AP581"/>
      <c r="AQ581"/>
      <c r="AR581"/>
    </row>
    <row r="582" spans="13:44" ht="14.25" customHeight="1">
      <c r="M582" s="29"/>
      <c r="N582" s="111"/>
      <c r="O582" s="30"/>
      <c r="P582" s="30"/>
      <c r="Q582" s="30"/>
      <c r="R582" s="30"/>
      <c r="S582" s="30"/>
      <c r="T582" s="30"/>
      <c r="U582" s="53"/>
      <c r="V582" s="55"/>
      <c r="W582" s="53"/>
      <c r="AG582" s="86"/>
      <c r="AH582" s="87"/>
      <c r="AI582"/>
      <c r="AJ582"/>
      <c r="AK582"/>
      <c r="AL582"/>
      <c r="AM582"/>
      <c r="AN582"/>
      <c r="AO582"/>
      <c r="AP582"/>
      <c r="AQ582"/>
      <c r="AR582"/>
    </row>
    <row r="583" spans="13:44" ht="14.25" customHeight="1">
      <c r="M583" s="29"/>
      <c r="N583" s="111"/>
      <c r="O583" s="30"/>
      <c r="P583" s="30"/>
      <c r="Q583" s="30"/>
      <c r="R583" s="30"/>
      <c r="S583" s="30"/>
      <c r="T583" s="30"/>
      <c r="U583" s="53"/>
      <c r="V583" s="55"/>
      <c r="W583" s="53"/>
      <c r="AG583" s="86"/>
      <c r="AH583" s="87"/>
      <c r="AI583"/>
      <c r="AJ583"/>
      <c r="AK583"/>
      <c r="AL583"/>
      <c r="AM583"/>
      <c r="AN583"/>
      <c r="AO583"/>
      <c r="AP583"/>
      <c r="AQ583"/>
      <c r="AR583"/>
    </row>
    <row r="584" spans="13:44" ht="14.25" customHeight="1">
      <c r="M584" s="29"/>
      <c r="N584" s="111"/>
      <c r="O584" s="30"/>
      <c r="P584" s="30"/>
      <c r="Q584" s="30"/>
      <c r="R584" s="30"/>
      <c r="S584" s="30"/>
      <c r="T584" s="30"/>
      <c r="U584" s="53"/>
      <c r="V584" s="55"/>
      <c r="W584" s="53"/>
      <c r="AG584" s="86"/>
      <c r="AH584" s="87"/>
      <c r="AI584"/>
      <c r="AJ584"/>
      <c r="AK584"/>
      <c r="AL584"/>
      <c r="AM584"/>
      <c r="AN584"/>
      <c r="AO584"/>
      <c r="AP584"/>
      <c r="AQ584"/>
      <c r="AR584"/>
    </row>
    <row r="585" spans="13:44" ht="14.25" customHeight="1">
      <c r="M585" s="29"/>
      <c r="N585" s="111"/>
      <c r="O585" s="30"/>
      <c r="P585" s="30"/>
      <c r="Q585" s="30"/>
      <c r="R585" s="30"/>
      <c r="S585" s="30"/>
      <c r="T585" s="30"/>
      <c r="U585" s="53"/>
      <c r="V585" s="55"/>
      <c r="W585" s="53"/>
      <c r="AG585" s="86"/>
      <c r="AH585" s="87"/>
      <c r="AI585"/>
      <c r="AJ585"/>
      <c r="AK585"/>
      <c r="AL585"/>
      <c r="AM585"/>
      <c r="AN585"/>
      <c r="AO585"/>
      <c r="AP585"/>
      <c r="AQ585"/>
      <c r="AR585"/>
    </row>
    <row r="586" spans="13:44" ht="14.25" customHeight="1">
      <c r="M586" s="29"/>
      <c r="N586" s="111"/>
      <c r="O586" s="30"/>
      <c r="P586" s="30"/>
      <c r="Q586" s="30"/>
      <c r="R586" s="30"/>
      <c r="S586" s="30"/>
      <c r="T586" s="30"/>
      <c r="U586" s="53"/>
      <c r="V586" s="55"/>
      <c r="W586" s="53"/>
      <c r="AG586" s="86"/>
      <c r="AH586" s="87"/>
      <c r="AI586"/>
      <c r="AJ586"/>
      <c r="AK586"/>
      <c r="AL586"/>
      <c r="AM586"/>
      <c r="AN586"/>
      <c r="AO586"/>
      <c r="AP586"/>
      <c r="AQ586"/>
      <c r="AR586"/>
    </row>
    <row r="587" spans="13:44" ht="14.25" customHeight="1">
      <c r="M587" s="29"/>
      <c r="N587" s="111"/>
      <c r="O587" s="30"/>
      <c r="P587" s="30"/>
      <c r="Q587" s="30"/>
      <c r="R587" s="30"/>
      <c r="S587" s="30"/>
      <c r="T587" s="30"/>
      <c r="U587" s="53"/>
      <c r="V587" s="55"/>
      <c r="W587" s="53"/>
      <c r="AG587" s="86"/>
      <c r="AH587" s="87"/>
      <c r="AI587"/>
      <c r="AJ587"/>
      <c r="AK587"/>
      <c r="AL587"/>
      <c r="AM587"/>
      <c r="AN587"/>
      <c r="AO587"/>
      <c r="AP587"/>
      <c r="AQ587"/>
      <c r="AR587"/>
    </row>
    <row r="588" spans="13:44" ht="14.25" customHeight="1">
      <c r="M588" s="29"/>
      <c r="N588" s="111"/>
      <c r="O588" s="30"/>
      <c r="P588" s="30"/>
      <c r="Q588" s="30"/>
      <c r="R588" s="30"/>
      <c r="S588" s="30"/>
      <c r="T588" s="30"/>
      <c r="U588" s="53"/>
      <c r="V588" s="55"/>
      <c r="W588" s="53"/>
      <c r="AG588" s="86"/>
      <c r="AH588" s="87"/>
      <c r="AI588"/>
      <c r="AJ588"/>
      <c r="AK588"/>
      <c r="AL588"/>
      <c r="AM588"/>
      <c r="AN588"/>
      <c r="AO588"/>
      <c r="AP588"/>
      <c r="AQ588"/>
      <c r="AR588"/>
    </row>
    <row r="589" spans="13:44" ht="14.25" customHeight="1">
      <c r="M589" s="29"/>
      <c r="N589" s="111"/>
      <c r="O589" s="30"/>
      <c r="P589" s="30"/>
      <c r="Q589" s="30"/>
      <c r="R589" s="30"/>
      <c r="S589" s="30"/>
      <c r="T589" s="30"/>
      <c r="U589" s="53"/>
      <c r="V589" s="55"/>
      <c r="W589" s="53"/>
      <c r="AG589" s="86"/>
      <c r="AH589" s="87"/>
      <c r="AI589"/>
      <c r="AJ589"/>
      <c r="AK589"/>
      <c r="AL589"/>
      <c r="AM589"/>
      <c r="AN589"/>
      <c r="AO589"/>
      <c r="AP589"/>
      <c r="AQ589"/>
      <c r="AR589"/>
    </row>
    <row r="590" spans="13:44" ht="14.25" customHeight="1">
      <c r="M590" s="29"/>
      <c r="N590" s="111"/>
      <c r="O590" s="30"/>
      <c r="P590" s="30"/>
      <c r="Q590" s="30"/>
      <c r="R590" s="30"/>
      <c r="S590" s="30"/>
      <c r="T590" s="30"/>
      <c r="U590" s="53"/>
      <c r="V590" s="55"/>
      <c r="W590" s="53"/>
      <c r="AG590" s="86"/>
      <c r="AH590" s="87"/>
      <c r="AI590"/>
      <c r="AJ590"/>
      <c r="AK590"/>
      <c r="AL590"/>
      <c r="AM590"/>
      <c r="AN590"/>
      <c r="AO590"/>
      <c r="AP590"/>
      <c r="AQ590"/>
      <c r="AR590"/>
    </row>
    <row r="591" spans="13:44" ht="14.25" customHeight="1">
      <c r="M591" s="29"/>
      <c r="N591" s="111"/>
      <c r="O591" s="30"/>
      <c r="P591" s="30"/>
      <c r="Q591" s="30"/>
      <c r="R591" s="30"/>
      <c r="S591" s="30"/>
      <c r="T591" s="30"/>
      <c r="U591" s="53"/>
      <c r="V591" s="55"/>
      <c r="W591" s="53"/>
      <c r="AG591" s="86"/>
      <c r="AH591" s="87"/>
      <c r="AI591"/>
      <c r="AJ591"/>
      <c r="AK591"/>
      <c r="AL591"/>
      <c r="AM591"/>
      <c r="AN591"/>
      <c r="AO591"/>
      <c r="AP591"/>
      <c r="AQ591"/>
      <c r="AR591"/>
    </row>
    <row r="592" spans="13:44" ht="14.25" customHeight="1">
      <c r="M592" s="29"/>
      <c r="N592" s="111"/>
      <c r="O592" s="30"/>
      <c r="P592" s="30"/>
      <c r="Q592" s="30"/>
      <c r="R592" s="30"/>
      <c r="S592" s="30"/>
      <c r="T592" s="30"/>
      <c r="U592" s="53"/>
      <c r="V592" s="55"/>
      <c r="W592" s="53"/>
      <c r="AG592" s="86"/>
      <c r="AH592" s="87"/>
      <c r="AI592"/>
      <c r="AJ592"/>
      <c r="AK592"/>
      <c r="AL592"/>
      <c r="AM592"/>
      <c r="AN592"/>
      <c r="AO592"/>
      <c r="AP592"/>
      <c r="AQ592"/>
      <c r="AR592"/>
    </row>
    <row r="593" spans="13:44" ht="14.25" customHeight="1">
      <c r="M593" s="29"/>
      <c r="N593" s="111"/>
      <c r="O593" s="30"/>
      <c r="P593" s="30"/>
      <c r="Q593" s="30"/>
      <c r="R593" s="30"/>
      <c r="S593" s="30"/>
      <c r="T593" s="30"/>
      <c r="U593" s="53"/>
      <c r="V593" s="55"/>
      <c r="W593" s="53"/>
      <c r="AG593" s="86"/>
      <c r="AH593" s="87"/>
      <c r="AI593"/>
      <c r="AJ593"/>
      <c r="AK593"/>
      <c r="AL593"/>
      <c r="AM593"/>
      <c r="AN593"/>
      <c r="AO593"/>
      <c r="AP593"/>
      <c r="AQ593"/>
      <c r="AR593"/>
    </row>
    <row r="594" spans="13:44" ht="14.25" customHeight="1">
      <c r="M594" s="29"/>
      <c r="N594" s="111"/>
      <c r="O594" s="30"/>
      <c r="P594" s="30"/>
      <c r="Q594" s="30"/>
      <c r="R594" s="30"/>
      <c r="S594" s="30"/>
      <c r="T594" s="30"/>
      <c r="U594" s="53"/>
      <c r="V594" s="55"/>
      <c r="W594" s="53"/>
      <c r="AG594" s="86"/>
      <c r="AH594" s="87"/>
      <c r="AI594"/>
      <c r="AJ594"/>
      <c r="AK594"/>
      <c r="AL594"/>
      <c r="AM594"/>
      <c r="AN594"/>
      <c r="AO594"/>
      <c r="AP594"/>
      <c r="AQ594"/>
      <c r="AR594"/>
    </row>
    <row r="595" spans="13:44" ht="14.25" customHeight="1">
      <c r="M595" s="29"/>
      <c r="N595" s="111"/>
      <c r="O595" s="30"/>
      <c r="P595" s="30"/>
      <c r="Q595" s="30"/>
      <c r="R595" s="30"/>
      <c r="S595" s="30"/>
      <c r="T595" s="30"/>
      <c r="U595" s="53"/>
      <c r="V595" s="55"/>
      <c r="W595" s="53"/>
      <c r="AG595" s="86"/>
      <c r="AH595" s="87"/>
      <c r="AI595"/>
      <c r="AJ595"/>
      <c r="AK595"/>
      <c r="AL595"/>
      <c r="AM595"/>
      <c r="AN595"/>
      <c r="AO595"/>
      <c r="AP595"/>
      <c r="AQ595"/>
      <c r="AR595"/>
    </row>
    <row r="596" spans="13:44" ht="14.25" customHeight="1">
      <c r="M596" s="29"/>
      <c r="N596" s="111"/>
      <c r="O596" s="30"/>
      <c r="P596" s="30"/>
      <c r="Q596" s="30"/>
      <c r="R596" s="30"/>
      <c r="S596" s="30"/>
      <c r="T596" s="30"/>
      <c r="U596" s="53"/>
      <c r="V596" s="55"/>
      <c r="W596" s="53"/>
      <c r="AG596" s="86"/>
      <c r="AH596" s="87"/>
      <c r="AI596"/>
      <c r="AJ596"/>
      <c r="AK596"/>
      <c r="AL596"/>
      <c r="AM596"/>
      <c r="AN596"/>
      <c r="AO596"/>
      <c r="AP596"/>
      <c r="AQ596"/>
      <c r="AR596"/>
    </row>
    <row r="597" spans="13:44" ht="14.25" customHeight="1">
      <c r="M597" s="29"/>
      <c r="N597" s="111"/>
      <c r="O597" s="30"/>
      <c r="P597" s="30"/>
      <c r="Q597" s="30"/>
      <c r="R597" s="30"/>
      <c r="S597" s="30"/>
      <c r="T597" s="30"/>
      <c r="U597" s="53"/>
      <c r="V597" s="55"/>
      <c r="W597" s="53"/>
      <c r="AG597" s="86"/>
      <c r="AH597" s="87"/>
      <c r="AI597"/>
      <c r="AJ597"/>
      <c r="AK597"/>
      <c r="AL597"/>
      <c r="AM597"/>
      <c r="AN597"/>
      <c r="AO597"/>
      <c r="AP597"/>
      <c r="AQ597"/>
      <c r="AR597"/>
    </row>
    <row r="598" spans="13:44" ht="14.25" customHeight="1">
      <c r="M598" s="29"/>
      <c r="N598" s="111"/>
      <c r="O598" s="30"/>
      <c r="P598" s="30"/>
      <c r="Q598" s="30"/>
      <c r="R598" s="30"/>
      <c r="S598" s="30"/>
      <c r="T598" s="30"/>
      <c r="U598" s="53"/>
      <c r="V598" s="55"/>
      <c r="W598" s="53"/>
      <c r="AG598" s="86"/>
      <c r="AH598" s="87"/>
      <c r="AI598"/>
      <c r="AJ598"/>
      <c r="AK598"/>
      <c r="AL598"/>
      <c r="AM598"/>
      <c r="AN598"/>
      <c r="AO598"/>
      <c r="AP598"/>
      <c r="AQ598"/>
      <c r="AR598"/>
    </row>
    <row r="599" spans="13:44" ht="14.25" customHeight="1">
      <c r="M599" s="29"/>
      <c r="N599" s="111"/>
      <c r="O599" s="30"/>
      <c r="P599" s="30"/>
      <c r="Q599" s="30"/>
      <c r="R599" s="30"/>
      <c r="S599" s="30"/>
      <c r="T599" s="30"/>
      <c r="U599" s="53"/>
      <c r="V599" s="55"/>
      <c r="W599" s="53"/>
      <c r="AG599" s="86"/>
      <c r="AH599" s="87"/>
      <c r="AI599"/>
      <c r="AJ599"/>
      <c r="AK599"/>
      <c r="AL599"/>
      <c r="AM599"/>
      <c r="AN599"/>
      <c r="AO599"/>
      <c r="AP599"/>
      <c r="AQ599"/>
      <c r="AR599"/>
    </row>
    <row r="600" spans="13:44" ht="14.25" customHeight="1">
      <c r="M600" s="29"/>
      <c r="N600" s="111"/>
      <c r="O600" s="30"/>
      <c r="P600" s="30"/>
      <c r="Q600" s="30"/>
      <c r="R600" s="30"/>
      <c r="S600" s="31"/>
      <c r="T600" s="30"/>
      <c r="U600" s="53"/>
      <c r="V600" s="55"/>
      <c r="W600" s="53"/>
      <c r="AG600" s="101"/>
      <c r="AH600" s="102"/>
      <c r="AI600"/>
      <c r="AJ600"/>
      <c r="AK600"/>
      <c r="AL600"/>
      <c r="AM600"/>
      <c r="AN600"/>
      <c r="AO600"/>
      <c r="AP600"/>
      <c r="AQ600"/>
      <c r="AR600"/>
    </row>
    <row r="601" spans="12:20" ht="14.25" customHeight="1">
      <c r="L601" s="6"/>
      <c r="S601" s="20"/>
      <c r="T601" s="20"/>
    </row>
    <row r="602" spans="12:20" ht="14.25" customHeight="1">
      <c r="L602" s="6"/>
      <c r="S602" s="20"/>
      <c r="T602" s="20"/>
    </row>
    <row r="603" spans="12:20" ht="14.25" customHeight="1">
      <c r="L603" s="6"/>
      <c r="M603" s="6"/>
      <c r="N603" s="21"/>
      <c r="S603" s="20"/>
      <c r="T603" s="20"/>
    </row>
    <row r="604" spans="12:20" ht="14.25" customHeight="1">
      <c r="L604" s="6"/>
      <c r="M604" s="6"/>
      <c r="N604" s="21"/>
      <c r="S604" s="20"/>
      <c r="T604" s="20"/>
    </row>
    <row r="605" spans="12:20" ht="14.25" customHeight="1">
      <c r="L605" s="6"/>
      <c r="M605" s="6"/>
      <c r="N605" s="21"/>
      <c r="S605" s="20"/>
      <c r="T605" s="20"/>
    </row>
    <row r="606" spans="12:20" ht="14.25" customHeight="1">
      <c r="L606" s="6"/>
      <c r="M606" s="6"/>
      <c r="N606" s="21"/>
      <c r="S606" s="20"/>
      <c r="T606" s="20"/>
    </row>
    <row r="607" spans="12:20" ht="14.25" customHeight="1">
      <c r="L607" s="6"/>
      <c r="M607" s="6"/>
      <c r="N607" s="21"/>
      <c r="S607" s="20"/>
      <c r="T607" s="20"/>
    </row>
    <row r="608" spans="12:20" ht="14.25" customHeight="1">
      <c r="L608" s="6"/>
      <c r="M608" s="6"/>
      <c r="N608" s="21"/>
      <c r="S608" s="20"/>
      <c r="T608" s="20"/>
    </row>
    <row r="609" spans="12:20" ht="14.25" customHeight="1">
      <c r="L609" s="6"/>
      <c r="M609" s="6"/>
      <c r="N609" s="21"/>
      <c r="S609" s="20"/>
      <c r="T609" s="20"/>
    </row>
    <row r="610" spans="12:20" ht="14.25" customHeight="1">
      <c r="L610" s="6"/>
      <c r="M610" s="6"/>
      <c r="N610" s="21"/>
      <c r="S610" s="20"/>
      <c r="T610" s="20"/>
    </row>
    <row r="611" spans="12:20" ht="14.25" customHeight="1">
      <c r="L611" s="6"/>
      <c r="M611" s="6"/>
      <c r="N611" s="21"/>
      <c r="S611" s="20"/>
      <c r="T611" s="20"/>
    </row>
    <row r="612" spans="12:20" ht="14.25" customHeight="1">
      <c r="L612" s="6"/>
      <c r="M612" s="6"/>
      <c r="N612" s="21"/>
      <c r="S612" s="20"/>
      <c r="T612" s="20"/>
    </row>
    <row r="613" spans="12:20" ht="14.25" customHeight="1">
      <c r="L613" s="6"/>
      <c r="M613" s="6"/>
      <c r="N613" s="21"/>
      <c r="S613" s="20"/>
      <c r="T613" s="20"/>
    </row>
    <row r="614" spans="12:20" ht="14.25" customHeight="1">
      <c r="L614" s="6"/>
      <c r="M614" s="6"/>
      <c r="N614" s="21"/>
      <c r="S614" s="20"/>
      <c r="T614" s="20"/>
    </row>
    <row r="615" spans="12:20" ht="14.25" customHeight="1">
      <c r="L615" s="6"/>
      <c r="M615" s="6"/>
      <c r="N615" s="21"/>
      <c r="S615" s="20"/>
      <c r="T615" s="20"/>
    </row>
    <row r="616" spans="12:20" ht="14.25" customHeight="1">
      <c r="L616" s="6"/>
      <c r="M616" s="6"/>
      <c r="N616" s="21"/>
      <c r="S616" s="20"/>
      <c r="T616" s="20"/>
    </row>
    <row r="617" spans="12:20" ht="14.25" customHeight="1">
      <c r="L617" s="6"/>
      <c r="M617" s="6"/>
      <c r="N617" s="21"/>
      <c r="S617" s="20"/>
      <c r="T617" s="20"/>
    </row>
    <row r="618" spans="12:20" ht="14.25" customHeight="1">
      <c r="L618" s="6"/>
      <c r="M618" s="6"/>
      <c r="N618" s="21"/>
      <c r="S618" s="20"/>
      <c r="T618" s="20"/>
    </row>
    <row r="619" spans="12:20" ht="14.25" customHeight="1">
      <c r="L619" s="6"/>
      <c r="M619" s="6"/>
      <c r="N619" s="21"/>
      <c r="S619" s="20"/>
      <c r="T619" s="20"/>
    </row>
    <row r="620" spans="12:20" ht="14.25" customHeight="1">
      <c r="L620" s="6"/>
      <c r="M620" s="6"/>
      <c r="N620" s="21"/>
      <c r="S620" s="20"/>
      <c r="T620" s="20"/>
    </row>
    <row r="621" spans="12:20" ht="14.25" customHeight="1">
      <c r="L621" s="6"/>
      <c r="M621" s="6"/>
      <c r="N621" s="21"/>
      <c r="S621" s="20"/>
      <c r="T621" s="20"/>
    </row>
    <row r="622" spans="12:20" ht="14.25" customHeight="1">
      <c r="L622" s="6"/>
      <c r="M622" s="6"/>
      <c r="N622" s="21"/>
      <c r="S622" s="20"/>
      <c r="T622" s="20"/>
    </row>
    <row r="623" spans="12:20" ht="14.25" customHeight="1">
      <c r="L623" s="6"/>
      <c r="M623" s="6"/>
      <c r="N623" s="21"/>
      <c r="S623" s="20"/>
      <c r="T623" s="20"/>
    </row>
    <row r="624" spans="12:20" ht="14.25" customHeight="1">
      <c r="L624" s="6"/>
      <c r="M624" s="6"/>
      <c r="N624" s="21"/>
      <c r="S624" s="20"/>
      <c r="T624" s="20"/>
    </row>
    <row r="625" spans="12:20" ht="14.25" customHeight="1">
      <c r="L625" s="6"/>
      <c r="M625" s="6"/>
      <c r="N625" s="21"/>
      <c r="S625" s="20"/>
      <c r="T625" s="20"/>
    </row>
    <row r="626" spans="12:20" ht="14.25" customHeight="1">
      <c r="L626" s="6"/>
      <c r="M626" s="6"/>
      <c r="N626" s="21"/>
      <c r="S626" s="20"/>
      <c r="T626" s="20"/>
    </row>
    <row r="627" spans="12:20" ht="14.25" customHeight="1">
      <c r="L627" s="6"/>
      <c r="M627" s="6"/>
      <c r="N627" s="21"/>
      <c r="S627" s="20"/>
      <c r="T627" s="20"/>
    </row>
    <row r="628" spans="12:20" ht="14.25" customHeight="1">
      <c r="L628" s="6"/>
      <c r="M628" s="6"/>
      <c r="N628" s="21"/>
      <c r="S628" s="20"/>
      <c r="T628" s="20"/>
    </row>
    <row r="629" spans="12:20" ht="14.25" customHeight="1">
      <c r="L629" s="6"/>
      <c r="M629" s="6"/>
      <c r="N629" s="21"/>
      <c r="S629" s="20"/>
      <c r="T629" s="20"/>
    </row>
    <row r="630" spans="12:20" ht="14.25" customHeight="1">
      <c r="L630" s="6"/>
      <c r="M630" s="6"/>
      <c r="N630" s="21"/>
      <c r="S630" s="20"/>
      <c r="T630" s="20"/>
    </row>
    <row r="631" spans="12:20" ht="14.25" customHeight="1">
      <c r="L631" s="6"/>
      <c r="M631" s="6"/>
      <c r="N631" s="21"/>
      <c r="S631" s="20"/>
      <c r="T631" s="20"/>
    </row>
    <row r="632" spans="12:20" ht="14.25" customHeight="1">
      <c r="L632" s="6"/>
      <c r="M632" s="6"/>
      <c r="N632" s="21"/>
      <c r="S632" s="20"/>
      <c r="T632" s="20"/>
    </row>
    <row r="633" spans="12:20" ht="14.25" customHeight="1">
      <c r="L633" s="6"/>
      <c r="M633" s="6"/>
      <c r="N633" s="21"/>
      <c r="S633" s="20"/>
      <c r="T633" s="20"/>
    </row>
    <row r="634" spans="12:20" ht="14.25" customHeight="1">
      <c r="L634" s="6"/>
      <c r="M634" s="6"/>
      <c r="N634" s="21"/>
      <c r="S634" s="20"/>
      <c r="T634" s="20"/>
    </row>
    <row r="635" spans="12:20" ht="14.25" customHeight="1">
      <c r="L635" s="6"/>
      <c r="M635" s="6"/>
      <c r="N635" s="21"/>
      <c r="S635" s="20"/>
      <c r="T635" s="20"/>
    </row>
    <row r="636" spans="12:20" ht="14.25" customHeight="1">
      <c r="L636" s="6"/>
      <c r="M636" s="6"/>
      <c r="N636" s="21"/>
      <c r="S636" s="20"/>
      <c r="T636" s="20"/>
    </row>
    <row r="637" spans="12:20" ht="14.25" customHeight="1">
      <c r="L637" s="6"/>
      <c r="M637" s="6"/>
      <c r="N637" s="21"/>
      <c r="S637" s="20"/>
      <c r="T637" s="20"/>
    </row>
    <row r="638" spans="12:20" ht="14.25" customHeight="1">
      <c r="L638" s="6"/>
      <c r="M638" s="6"/>
      <c r="N638" s="21"/>
      <c r="S638" s="20"/>
      <c r="T638" s="20"/>
    </row>
    <row r="639" spans="12:20" ht="14.25" customHeight="1">
      <c r="L639" s="6"/>
      <c r="M639" s="6"/>
      <c r="N639" s="21"/>
      <c r="S639" s="20"/>
      <c r="T639" s="20"/>
    </row>
    <row r="640" spans="12:20" ht="14.25" customHeight="1">
      <c r="L640" s="6"/>
      <c r="M640" s="6"/>
      <c r="N640" s="21"/>
      <c r="S640" s="20"/>
      <c r="T640" s="20"/>
    </row>
    <row r="641" spans="12:20" ht="14.25" customHeight="1">
      <c r="L641" s="6"/>
      <c r="M641" s="6"/>
      <c r="N641" s="21"/>
      <c r="S641" s="20"/>
      <c r="T641" s="20"/>
    </row>
    <row r="642" spans="12:20" ht="14.25" customHeight="1">
      <c r="L642" s="6"/>
      <c r="M642" s="6"/>
      <c r="N642" s="21"/>
      <c r="S642" s="20"/>
      <c r="T642" s="20"/>
    </row>
    <row r="643" spans="12:20" ht="14.25" customHeight="1">
      <c r="L643" s="6"/>
      <c r="M643" s="6"/>
      <c r="N643" s="21"/>
      <c r="S643" s="20"/>
      <c r="T643" s="20"/>
    </row>
    <row r="644" spans="12:20" ht="14.25" customHeight="1">
      <c r="L644" s="6"/>
      <c r="M644" s="6"/>
      <c r="N644" s="21"/>
      <c r="S644" s="20"/>
      <c r="T644" s="20"/>
    </row>
    <row r="645" spans="12:20" ht="14.25" customHeight="1">
      <c r="L645" s="6"/>
      <c r="M645" s="6"/>
      <c r="N645" s="21"/>
      <c r="S645" s="20"/>
      <c r="T645" s="20"/>
    </row>
    <row r="646" spans="12:20" ht="14.25" customHeight="1">
      <c r="L646" s="6"/>
      <c r="M646" s="6"/>
      <c r="N646" s="21"/>
      <c r="S646" s="20"/>
      <c r="T646" s="20"/>
    </row>
    <row r="647" spans="12:20" ht="14.25" customHeight="1">
      <c r="L647" s="6"/>
      <c r="M647" s="6"/>
      <c r="N647" s="21"/>
      <c r="S647" s="20"/>
      <c r="T647" s="20"/>
    </row>
    <row r="648" spans="12:20" ht="14.25" customHeight="1">
      <c r="L648" s="6"/>
      <c r="M648" s="6"/>
      <c r="N648" s="21"/>
      <c r="S648" s="20"/>
      <c r="T648" s="20"/>
    </row>
    <row r="649" spans="12:20" ht="14.25" customHeight="1">
      <c r="L649" s="6"/>
      <c r="M649" s="6"/>
      <c r="N649" s="21"/>
      <c r="S649" s="20"/>
      <c r="T649" s="20"/>
    </row>
    <row r="650" spans="12:20" ht="14.25" customHeight="1">
      <c r="L650" s="6"/>
      <c r="M650" s="6"/>
      <c r="N650" s="21"/>
      <c r="S650" s="20"/>
      <c r="T650" s="20"/>
    </row>
    <row r="651" spans="12:20" ht="14.25" customHeight="1">
      <c r="L651" s="6"/>
      <c r="M651" s="6"/>
      <c r="N651" s="21"/>
      <c r="S651" s="20"/>
      <c r="T651" s="20"/>
    </row>
    <row r="652" spans="12:20" ht="14.25" customHeight="1">
      <c r="L652" s="6"/>
      <c r="M652" s="6"/>
      <c r="N652" s="21"/>
      <c r="S652" s="20"/>
      <c r="T652" s="20"/>
    </row>
    <row r="653" spans="12:20" ht="14.25" customHeight="1">
      <c r="L653" s="6"/>
      <c r="M653" s="6"/>
      <c r="N653" s="21"/>
      <c r="S653" s="20"/>
      <c r="T653" s="20"/>
    </row>
    <row r="654" spans="12:20" ht="14.25" customHeight="1">
      <c r="L654" s="6"/>
      <c r="M654" s="6"/>
      <c r="N654" s="21"/>
      <c r="S654" s="20"/>
      <c r="T654" s="20"/>
    </row>
    <row r="655" spans="12:20" ht="14.25" customHeight="1">
      <c r="L655" s="6"/>
      <c r="M655" s="6"/>
      <c r="N655" s="21"/>
      <c r="S655" s="20"/>
      <c r="T655" s="20"/>
    </row>
    <row r="656" spans="12:20" ht="14.25" customHeight="1">
      <c r="L656" s="6"/>
      <c r="M656" s="6"/>
      <c r="N656" s="21"/>
      <c r="S656" s="20"/>
      <c r="T656" s="20"/>
    </row>
    <row r="657" spans="12:20" ht="14.25" customHeight="1">
      <c r="L657" s="6"/>
      <c r="M657" s="6"/>
      <c r="N657" s="21"/>
      <c r="S657" s="20"/>
      <c r="T657" s="20"/>
    </row>
    <row r="658" spans="12:20" ht="14.25" customHeight="1">
      <c r="L658" s="6"/>
      <c r="M658" s="6"/>
      <c r="N658" s="21"/>
      <c r="S658" s="20"/>
      <c r="T658" s="20"/>
    </row>
    <row r="659" spans="12:20" ht="14.25" customHeight="1">
      <c r="L659" s="6"/>
      <c r="M659" s="6"/>
      <c r="N659" s="21"/>
      <c r="S659" s="20"/>
      <c r="T659" s="20"/>
    </row>
    <row r="660" spans="19:20" ht="14.25" customHeight="1">
      <c r="S660" s="20"/>
      <c r="T660" s="20"/>
    </row>
    <row r="661" spans="19:20" ht="14.25" customHeight="1">
      <c r="S661" s="20"/>
      <c r="T661" s="20"/>
    </row>
    <row r="662" spans="19:20" ht="14.25" customHeight="1">
      <c r="S662" s="20"/>
      <c r="T662" s="20"/>
    </row>
    <row r="663" spans="19:20" ht="14.25" customHeight="1">
      <c r="S663" s="20"/>
      <c r="T663" s="20"/>
    </row>
    <row r="664" spans="19:20" ht="14.25" customHeight="1">
      <c r="S664" s="20"/>
      <c r="T664" s="20"/>
    </row>
    <row r="665" spans="19:20" ht="14.25" customHeight="1">
      <c r="S665" s="20"/>
      <c r="T665" s="20"/>
    </row>
    <row r="666" spans="19:20" ht="14.25" customHeight="1">
      <c r="S666" s="20"/>
      <c r="T666" s="20"/>
    </row>
    <row r="667" spans="19:20" ht="14.25" customHeight="1">
      <c r="S667" s="20"/>
      <c r="T667" s="20"/>
    </row>
    <row r="668" spans="19:20" ht="14.25" customHeight="1">
      <c r="S668" s="20"/>
      <c r="T668" s="20"/>
    </row>
    <row r="669" spans="19:20" ht="14.25" customHeight="1">
      <c r="S669" s="20"/>
      <c r="T669" s="20"/>
    </row>
    <row r="670" spans="19:20" ht="14.25" customHeight="1">
      <c r="S670" s="20"/>
      <c r="T670" s="20"/>
    </row>
  </sheetData>
  <sheetProtection password="A822" sheet="1" objects="1" scenarios="1"/>
  <mergeCells count="6">
    <mergeCell ref="C34:G34"/>
    <mergeCell ref="C22:D23"/>
    <mergeCell ref="AJ8:AK8"/>
    <mergeCell ref="AJ11:AK11"/>
    <mergeCell ref="AJ12:AK12"/>
    <mergeCell ref="AJ13:AK13"/>
  </mergeCells>
  <conditionalFormatting sqref="C20">
    <cfRule type="expression" priority="4" dxfId="4" stopIfTrue="1">
      <formula>$A$25&lt;4</formula>
    </cfRule>
  </conditionalFormatting>
  <conditionalFormatting sqref="C21">
    <cfRule type="expression" priority="3" dxfId="4" stopIfTrue="1">
      <formula>$A$25&lt;&gt;5</formula>
    </cfRule>
  </conditionalFormatting>
  <conditionalFormatting sqref="F20">
    <cfRule type="expression" priority="2" dxfId="0" stopIfTrue="1">
      <formula>$A$25&lt;4</formula>
    </cfRule>
  </conditionalFormatting>
  <conditionalFormatting sqref="F21">
    <cfRule type="expression" priority="1" dxfId="0" stopIfTrue="1">
      <formula>$A$25&lt;&gt;5</formula>
    </cfRule>
  </conditionalFormatting>
  <dataValidations count="5">
    <dataValidation allowBlank="1" showInputMessage="1" showErrorMessage="1" promptTitle="Tasa de Seguro de Desgravamen" prompt="Usar la tasa vigente en el tarifario." sqref="F19"/>
    <dataValidation type="list" allowBlank="1" showInputMessage="1" showErrorMessage="1" sqref="F20">
      <formula1>IF($A$25&gt;3,$A$93:$A$95)</formula1>
    </dataValidation>
    <dataValidation type="list" allowBlank="1" showInputMessage="1" showErrorMessage="1" sqref="F21">
      <formula1>IF($A$25=5,$A$93:$A$95)</formula1>
    </dataValidation>
    <dataValidation type="custom" allowBlank="1" showInputMessage="1" showErrorMessage="1" errorTitle="Error -  Mes de baja" error="El mes de baja no puede ser mayor al plazo del crédito." sqref="AJ10">
      <formula1>AJ10&lt;=AJ9</formula1>
    </dataValidation>
    <dataValidation errorStyle="warning" type="custom" allowBlank="1" showInputMessage="1" showErrorMessage="1" errorTitle="Error en plazo del crédito" error="Un crédito con plazo mayor a 240 meses no es aplicable para adquirir un seguro de Desgravamen con Devolución." sqref="AJ9">
      <formula1>AJ9&lt;=240</formula1>
    </dataValidation>
  </dataValidations>
  <printOptions/>
  <pageMargins left="0.7480314960629921" right="0.7480314960629921" top="0.3937007874015748" bottom="0.2755905511811024" header="0" footer="0"/>
  <pageSetup fitToHeight="100" fitToWidth="1" horizontalDpi="300" verticalDpi="300" orientation="portrait" paperSize="9" scale="59" r:id="rId4"/>
  <headerFooter alignWithMargins="0">
    <oddHeader>&amp;C&amp;A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roberto herencia mondragón</dc:creator>
  <cp:keywords/>
  <dc:description/>
  <cp:lastModifiedBy>Juan Valenzuela Ruiz</cp:lastModifiedBy>
  <cp:lastPrinted>2014-03-04T16:30:40Z</cp:lastPrinted>
  <dcterms:created xsi:type="dcterms:W3CDTF">2007-03-02T14:51:52Z</dcterms:created>
  <dcterms:modified xsi:type="dcterms:W3CDTF">2022-10-03T21:09:57Z</dcterms:modified>
  <cp:category/>
  <cp:version/>
  <cp:contentType/>
  <cp:contentStatus/>
</cp:coreProperties>
</file>