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32760" windowWidth="21600" windowHeight="9735" tabRatio="151" activeTab="0"/>
  </bookViews>
  <sheets>
    <sheet name="Hoja1" sheetId="1" r:id="rId1"/>
  </sheets>
  <definedNames>
    <definedName name="_xlnm.Print_Area" localSheetId="0">'Hoja1'!$B$1:$H$37,'Hoja1'!$M$1:$W$285</definedName>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_xlnm.Print_Titles" localSheetId="0">'Hoja1'!$8:$8</definedName>
    <definedName name="Total_Interest">#REF!</definedName>
    <definedName name="Total_Pay">#REF!</definedName>
    <definedName name="Total_Payment">Scheduled_Payment+Extra_Payment</definedName>
    <definedName name="Values_Entered">IF(Loan_Amount*Interest_Rate*Loan_Years*Loan_Start&gt;0,1,0)</definedName>
    <definedName name="Z_E3F060D0_4FA4_45A8_AD03_CD374FE4754A_.wvu.Cols" localSheetId="0" hidden="1">'Hoja1'!$A:$A,'Hoja1'!#REF!,'Hoja1'!#REF!,'Hoja1'!#REF!,'Hoja1'!#REF!</definedName>
    <definedName name="Z_E3F060D0_4FA4_45A8_AD03_CD374FE4754A_.wvu.PrintArea" localSheetId="0" hidden="1">'Hoja1'!$B$1:$G$37,'Hoja1'!$L$1:$U$16</definedName>
    <definedName name="Z_E3F060D0_4FA4_45A8_AD03_CD374FE4754A_.wvu.PrintTitles" localSheetId="0" hidden="1">'Hoja1'!$8:$8</definedName>
  </definedNames>
  <calcPr fullCalcOnLoad="1"/>
</workbook>
</file>

<file path=xl/sharedStrings.xml><?xml version="1.0" encoding="utf-8"?>
<sst xmlns="http://schemas.openxmlformats.org/spreadsheetml/2006/main" count="85" uniqueCount="82">
  <si>
    <t>Fecha de Desembolso</t>
  </si>
  <si>
    <t>Plazo en meses</t>
  </si>
  <si>
    <t>Moneda</t>
  </si>
  <si>
    <t>Tasa mensual de seguro de Desgravamen</t>
  </si>
  <si>
    <t>Soles</t>
  </si>
  <si>
    <t>Individual</t>
  </si>
  <si>
    <t>Cuota</t>
  </si>
  <si>
    <t>No olvides hacer click aquí para generar tu cuota</t>
  </si>
  <si>
    <t>→</t>
  </si>
  <si>
    <t>Dólares</t>
  </si>
  <si>
    <t>Tasa de Costo Efectivo Anual:</t>
  </si>
  <si>
    <t>Conyugal</t>
  </si>
  <si>
    <t>Endoso</t>
  </si>
  <si>
    <t>Simples</t>
  </si>
  <si>
    <t>Dobles</t>
  </si>
  <si>
    <t>Tipo de cuotas</t>
  </si>
  <si>
    <t>formato(dd/mm/aaaa)</t>
  </si>
  <si>
    <t>Día de Pago</t>
  </si>
  <si>
    <t>3 de cada mes</t>
  </si>
  <si>
    <t>18 de cada mes</t>
  </si>
  <si>
    <t>Por favor ingresa los siguientes datos:</t>
  </si>
  <si>
    <t>Ingresa el monto del préstamo</t>
  </si>
  <si>
    <t>Simulador de Crédito Hipotecario</t>
  </si>
  <si>
    <t>Tasa Sujeta a Variación</t>
  </si>
  <si>
    <t>Tasa Fija</t>
  </si>
  <si>
    <t>Tipo de bien</t>
  </si>
  <si>
    <t>Bien Futuro</t>
  </si>
  <si>
    <t>Bien Terminado</t>
  </si>
  <si>
    <t>Valor de Inmueble</t>
  </si>
  <si>
    <t>Endosar póliza de Seguro de Incendio "Todo Riesgo"</t>
  </si>
  <si>
    <t>Totales</t>
  </si>
  <si>
    <t>CRONOGRAMA PRELIMINAR</t>
  </si>
  <si>
    <t>ITF</t>
  </si>
  <si>
    <t>Días entre cuotas</t>
  </si>
  <si>
    <t>Monto a pagar</t>
  </si>
  <si>
    <t>Porción de capital</t>
  </si>
  <si>
    <t>Porción de interés</t>
  </si>
  <si>
    <t>Cargo</t>
  </si>
  <si>
    <t>Saldo remanente</t>
  </si>
  <si>
    <t>S. Desgravamen
(1)</t>
  </si>
  <si>
    <t>S. Todo Riesgo
(2)</t>
  </si>
  <si>
    <t>Fecha de pago de cuota</t>
  </si>
  <si>
    <t>Tasa efectiva anual (base 360 días)</t>
  </si>
  <si>
    <t>Si</t>
  </si>
  <si>
    <t>No</t>
  </si>
  <si>
    <t>Años</t>
  </si>
  <si>
    <t>Mes inicio</t>
  </si>
  <si>
    <t>Nuevo capital</t>
  </si>
  <si>
    <t>Fecha de desembolso</t>
  </si>
  <si>
    <t>Fila</t>
  </si>
  <si>
    <t>Capital</t>
  </si>
  <si>
    <t>Monto amortización</t>
  </si>
  <si>
    <t>Monto total</t>
  </si>
  <si>
    <t>Total interes</t>
  </si>
  <si>
    <t xml:space="preserve">Mes de diferencia </t>
  </si>
  <si>
    <t>Nuevo %</t>
  </si>
  <si>
    <t>Nro</t>
  </si>
  <si>
    <t>%</t>
  </si>
  <si>
    <t>Inicio Importe</t>
  </si>
  <si>
    <t>Final Importe</t>
  </si>
  <si>
    <t>Total Fila</t>
  </si>
  <si>
    <t>Inicio mes</t>
  </si>
  <si>
    <t>Final mes</t>
  </si>
  <si>
    <t>Tasa %</t>
  </si>
  <si>
    <t>Tasa Mixta</t>
  </si>
  <si>
    <t>1: Tasa fija 2: Tasa mixta</t>
  </si>
  <si>
    <t>Aviso de vencimiento físico</t>
  </si>
  <si>
    <t>Días Gracia</t>
  </si>
  <si>
    <t>Sin endoso</t>
  </si>
  <si>
    <t>Con endoso</t>
  </si>
  <si>
    <r>
      <t>Período de gracia (meses)</t>
    </r>
    <r>
      <rPr>
        <b/>
        <vertAlign val="superscript"/>
        <sz val="8"/>
        <rFont val="Arial"/>
        <family val="2"/>
      </rPr>
      <t xml:space="preserve"> (1)</t>
    </r>
  </si>
  <si>
    <r>
      <t>Cuota mensual a pagar</t>
    </r>
    <r>
      <rPr>
        <sz val="10"/>
        <color indexed="9"/>
        <rFont val="Arial"/>
        <family val="2"/>
      </rPr>
      <t xml:space="preserve"> </t>
    </r>
    <r>
      <rPr>
        <vertAlign val="superscript"/>
        <sz val="10"/>
        <color indexed="9"/>
        <rFont val="Arial"/>
        <family val="2"/>
      </rPr>
      <t>(2)</t>
    </r>
  </si>
  <si>
    <r>
      <rPr>
        <vertAlign val="superscript"/>
        <sz val="8"/>
        <rFont val="Arial"/>
        <family val="2"/>
      </rPr>
      <t>(1)</t>
    </r>
    <r>
      <rPr>
        <sz val="8"/>
        <rFont val="Arial"/>
        <family val="2"/>
      </rPr>
      <t xml:space="preserve"> Sujeto a evaluación crediticia, puede visualizar el número de días del periodo de gracia una vez que haya finalizado la simulación.  El período de gracia se contabiliza desde la fecha de desembolso del préstamo hasta la fecha de vencimiento de la primera cuota.</t>
    </r>
  </si>
  <si>
    <r>
      <rPr>
        <vertAlign val="superscript"/>
        <sz val="8"/>
        <rFont val="Arial"/>
        <family val="2"/>
      </rPr>
      <t>(2)</t>
    </r>
    <r>
      <rPr>
        <sz val="8"/>
        <rFont val="Arial"/>
        <family val="2"/>
      </rPr>
      <t xml:space="preserve"> La información contenida en esta simulación es referencial, por lo que está sujeta a variaciones.  Asimismo, no representa compromiso u obligación de alguna naturaleza a cargo de Banco GNB Perú S.A. Las condiciones contenidas en esta simulación tienen una vigencia de un mes.  Esta simulación no incluye ITF (Impuesto a las Transacciones Financieras).   Consulte nuestro Tarifario al momento de realizar la simulación.  Las condiciones finales del Crédito están sujetas a aprobación. El Cronograma de Pagos definitivo será entregado en un plazo no mayor a 15 días posteriores a la fecha de desembolso del crédito.</t>
    </r>
  </si>
  <si>
    <t>Sin periodo de gracia</t>
  </si>
  <si>
    <t>1 mes</t>
  </si>
  <si>
    <t>2 meses</t>
  </si>
  <si>
    <t>3 meses</t>
  </si>
  <si>
    <t>4 meses</t>
  </si>
  <si>
    <t>5 meses</t>
  </si>
  <si>
    <t>6 meses</t>
  </si>
  <si>
    <t>OP009 v.4 -09/2021</t>
  </si>
</sst>
</file>

<file path=xl/styles.xml><?xml version="1.0" encoding="utf-8"?>
<styleSheet xmlns="http://schemas.openxmlformats.org/spreadsheetml/2006/main">
  <numFmts count="4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_-* #,##0.00_-;\-* #,##0.00_-;_-* &quot;-&quot;??_-;_-@_-"/>
    <numFmt numFmtId="183" formatCode="_(* #,##0\ &quot;pta&quot;_);_(* \(#,##0\ &quot;pta&quot;\);_(* &quot;-&quot;??\ &quot;pta&quot;_);_(@_)"/>
    <numFmt numFmtId="184" formatCode="0.00_ ;[Red]\-0.00\ "/>
    <numFmt numFmtId="185" formatCode="##0.00000000&quot;%&quot;"/>
    <numFmt numFmtId="186" formatCode="##0.00000000000"/>
    <numFmt numFmtId="187" formatCode="##0.00"/>
    <numFmt numFmtId="188" formatCode="###,###,##0.00"/>
    <numFmt numFmtId="189" formatCode="##0.00%"/>
    <numFmt numFmtId="190" formatCode="_-* #,##0\ _€_-;\-* #,##0\ _€_-;_-* &quot;-&quot;??\ _€_-;_-@_-"/>
    <numFmt numFmtId="191" formatCode="0.000%"/>
    <numFmt numFmtId="192" formatCode="[$-280A]dddd\,\ dd&quot; de &quot;mmmm&quot; de &quot;yyyy"/>
    <numFmt numFmtId="193" formatCode="##0.000%"/>
    <numFmt numFmtId="194" formatCode="mm/dd/yyyy"/>
    <numFmt numFmtId="195" formatCode="#0.00%"/>
    <numFmt numFmtId="196" formatCode="##0.0000%"/>
    <numFmt numFmtId="197" formatCode="_-* #,##0.000\ _€_-;\-* #,##0.000\ _€_-;_-* &quot;-&quot;??\ _€_-;_-@_-"/>
    <numFmt numFmtId="198" formatCode="_-* #,##0.0000\ _€_-;\-* #,##0.0000\ _€_-;_-* &quot;-&quot;??\ _€_-;_-@_-"/>
    <numFmt numFmtId="199" formatCode="_-* #,##0.0\ _€_-;\-* #,##0.0\ _€_-;_-* &quot;-&quot;??\ _€_-;_-@_-"/>
    <numFmt numFmtId="200" formatCode="&quot;Sí&quot;;&quot;Sí&quot;;&quot;No&quot;"/>
    <numFmt numFmtId="201" formatCode="&quot;Verdadero&quot;;&quot;Verdadero&quot;;&quot;Falso&quot;"/>
    <numFmt numFmtId="202" formatCode="&quot;Activado&quot;;&quot;Activado&quot;;&quot;Desactivado&quot;"/>
    <numFmt numFmtId="203" formatCode="[$€-2]\ #,##0.00_);[Red]\([$€-2]\ #,##0.00\)"/>
  </numFmts>
  <fonts count="66">
    <font>
      <sz val="10"/>
      <name val="Arial"/>
      <family val="0"/>
    </font>
    <font>
      <sz val="8"/>
      <name val="Tahoma"/>
      <family val="2"/>
    </font>
    <font>
      <sz val="8"/>
      <name val="Arial"/>
      <family val="2"/>
    </font>
    <font>
      <b/>
      <sz val="10"/>
      <color indexed="9"/>
      <name val="Arial"/>
      <family val="2"/>
    </font>
    <font>
      <sz val="10"/>
      <color indexed="10"/>
      <name val="Arial"/>
      <family val="2"/>
    </font>
    <font>
      <b/>
      <sz val="10"/>
      <name val="Arial"/>
      <family val="2"/>
    </font>
    <font>
      <u val="single"/>
      <sz val="10"/>
      <name val="Arial"/>
      <family val="2"/>
    </font>
    <font>
      <sz val="8"/>
      <color indexed="8"/>
      <name val="Tahoma"/>
      <family val="2"/>
    </font>
    <font>
      <b/>
      <sz val="12"/>
      <color indexed="9"/>
      <name val="Arial"/>
      <family val="2"/>
    </font>
    <font>
      <sz val="10"/>
      <color indexed="9"/>
      <name val="Arial"/>
      <family val="2"/>
    </font>
    <font>
      <b/>
      <sz val="18"/>
      <name val="Arial"/>
      <family val="2"/>
    </font>
    <font>
      <sz val="8"/>
      <color indexed="18"/>
      <name val="Verdana"/>
      <family val="2"/>
    </font>
    <font>
      <u val="single"/>
      <sz val="10"/>
      <color indexed="12"/>
      <name val="Arial"/>
      <family val="2"/>
    </font>
    <font>
      <u val="single"/>
      <sz val="10"/>
      <color indexed="36"/>
      <name val="Arial"/>
      <family val="2"/>
    </font>
    <font>
      <sz val="9"/>
      <name val="Arial"/>
      <family val="2"/>
    </font>
    <font>
      <b/>
      <sz val="12"/>
      <color indexed="50"/>
      <name val="Arial"/>
      <family val="2"/>
    </font>
    <font>
      <b/>
      <sz val="8"/>
      <color indexed="9"/>
      <name val="Arial"/>
      <family val="2"/>
    </font>
    <font>
      <b/>
      <sz val="8"/>
      <color indexed="9"/>
      <name val="Tahoma"/>
      <family val="2"/>
    </font>
    <font>
      <b/>
      <sz val="8"/>
      <name val="Tahoma"/>
      <family val="2"/>
    </font>
    <font>
      <i/>
      <sz val="8"/>
      <name val="Tahoma"/>
      <family val="2"/>
    </font>
    <font>
      <b/>
      <sz val="8"/>
      <name val="Arial"/>
      <family val="2"/>
    </font>
    <font>
      <vertAlign val="superscript"/>
      <sz val="8"/>
      <name val="Arial"/>
      <family val="2"/>
    </font>
    <font>
      <vertAlign val="superscript"/>
      <sz val="7"/>
      <name val="Arial"/>
      <family val="2"/>
    </font>
    <font>
      <b/>
      <vertAlign val="superscript"/>
      <sz val="8"/>
      <name val="Arial"/>
      <family val="2"/>
    </font>
    <font>
      <vertAlign val="superscrip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9"/>
      <color indexed="9"/>
      <name val="Arial"/>
      <family val="2"/>
    </font>
    <font>
      <sz val="8"/>
      <name val="Segoe UI"/>
      <family val="2"/>
    </font>
    <font>
      <sz val="10.5"/>
      <color indexed="4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theme="0"/>
      <name val="Arial"/>
      <family val="2"/>
    </font>
    <font>
      <sz val="9"/>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theme="0" tint="-0.24997000396251678"/>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5"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xf numFmtId="183" fontId="0" fillId="0" borderId="0" applyFont="0" applyFill="0" applyBorder="0" applyAlignment="0" applyProtection="0"/>
  </cellStyleXfs>
  <cellXfs count="106">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protection/>
    </xf>
    <xf numFmtId="0" fontId="6" fillId="0" borderId="0" xfId="0" applyFont="1" applyAlignment="1" applyProtection="1">
      <alignment/>
      <protection/>
    </xf>
    <xf numFmtId="0" fontId="0" fillId="0" borderId="0" xfId="0" applyFill="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2" fillId="0" borderId="0" xfId="0" applyFont="1" applyAlignment="1" applyProtection="1">
      <alignment/>
      <protection/>
    </xf>
    <xf numFmtId="14" fontId="0" fillId="0" borderId="0" xfId="0" applyNumberFormat="1" applyAlignment="1" applyProtection="1">
      <alignment horizontal="center"/>
      <protection/>
    </xf>
    <xf numFmtId="14" fontId="6" fillId="0" borderId="0" xfId="0" applyNumberFormat="1" applyFont="1" applyAlignment="1" applyProtection="1">
      <alignment horizontal="center"/>
      <protection/>
    </xf>
    <xf numFmtId="0" fontId="6" fillId="0" borderId="0" xfId="0" applyFont="1" applyAlignment="1" applyProtection="1">
      <alignment/>
      <protection/>
    </xf>
    <xf numFmtId="0" fontId="5" fillId="0" borderId="0" xfId="0" applyFont="1" applyAlignment="1" applyProtection="1">
      <alignment horizontal="right"/>
      <protection/>
    </xf>
    <xf numFmtId="0" fontId="10" fillId="0" borderId="0" xfId="0" applyFont="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2" fillId="0" borderId="0" xfId="0" applyFont="1" applyAlignment="1" applyProtection="1">
      <alignment/>
      <protection/>
    </xf>
    <xf numFmtId="0" fontId="0" fillId="0" borderId="0" xfId="0" applyNumberFormat="1" applyAlignment="1" applyProtection="1">
      <alignment/>
      <protection/>
    </xf>
    <xf numFmtId="0" fontId="11" fillId="0" borderId="0" xfId="0" applyFont="1" applyAlignment="1">
      <alignment/>
    </xf>
    <xf numFmtId="0" fontId="11" fillId="0" borderId="0" xfId="0" applyFont="1" applyAlignment="1" applyProtection="1">
      <alignment/>
      <protection/>
    </xf>
    <xf numFmtId="10" fontId="0" fillId="0" borderId="0" xfId="0" applyNumberFormat="1" applyAlignment="1" applyProtection="1">
      <alignment horizontal="center"/>
      <protection/>
    </xf>
    <xf numFmtId="9" fontId="0" fillId="0" borderId="0" xfId="0" applyNumberFormat="1" applyAlignment="1" applyProtection="1">
      <alignment horizontal="center"/>
      <protection/>
    </xf>
    <xf numFmtId="0" fontId="5" fillId="0" borderId="0" xfId="0" applyFont="1" applyAlignment="1" applyProtection="1">
      <alignment/>
      <protection/>
    </xf>
    <xf numFmtId="0" fontId="0" fillId="0" borderId="0" xfId="0" applyFont="1" applyAlignment="1" applyProtection="1">
      <alignment/>
      <protection/>
    </xf>
    <xf numFmtId="0" fontId="10" fillId="0" borderId="10" xfId="0" applyFont="1" applyBorder="1" applyAlignment="1" applyProtection="1">
      <alignment/>
      <protection/>
    </xf>
    <xf numFmtId="193" fontId="0" fillId="0" borderId="0" xfId="0" applyNumberFormat="1" applyBorder="1" applyAlignment="1" applyProtection="1">
      <alignment/>
      <protection locked="0"/>
    </xf>
    <xf numFmtId="0" fontId="1" fillId="33" borderId="0" xfId="0" applyNumberFormat="1" applyFont="1" applyFill="1" applyBorder="1" applyAlignment="1" applyProtection="1">
      <alignment horizontal="center"/>
      <protection/>
    </xf>
    <xf numFmtId="4" fontId="1" fillId="33" borderId="0" xfId="0" applyNumberFormat="1" applyFont="1" applyFill="1" applyBorder="1" applyAlignment="1" applyProtection="1">
      <alignment/>
      <protection/>
    </xf>
    <xf numFmtId="0" fontId="1" fillId="33" borderId="10" xfId="0" applyNumberFormat="1" applyFont="1" applyFill="1" applyBorder="1" applyAlignment="1" applyProtection="1">
      <alignment horizontal="center"/>
      <protection/>
    </xf>
    <xf numFmtId="4" fontId="1" fillId="33" borderId="10" xfId="0" applyNumberFormat="1" applyFont="1" applyFill="1" applyBorder="1" applyAlignment="1" applyProtection="1">
      <alignment/>
      <protection/>
    </xf>
    <xf numFmtId="9" fontId="0" fillId="0" borderId="0" xfId="0" applyNumberFormat="1" applyAlignment="1" applyProtection="1">
      <alignment/>
      <protection/>
    </xf>
    <xf numFmtId="14" fontId="0" fillId="0" borderId="0" xfId="0" applyNumberFormat="1" applyFont="1" applyBorder="1" applyAlignment="1" applyProtection="1">
      <alignment/>
      <protection locked="0"/>
    </xf>
    <xf numFmtId="189" fontId="0" fillId="0" borderId="0" xfId="0" applyNumberFormat="1" applyBorder="1" applyAlignment="1" applyProtection="1">
      <alignment/>
      <protection locked="0"/>
    </xf>
    <xf numFmtId="0" fontId="0" fillId="0" borderId="11" xfId="0" applyBorder="1" applyAlignment="1" applyProtection="1">
      <alignment/>
      <protection/>
    </xf>
    <xf numFmtId="0" fontId="2" fillId="0" borderId="10" xfId="0" applyFont="1" applyBorder="1" applyAlignment="1" applyProtection="1">
      <alignment/>
      <protection/>
    </xf>
    <xf numFmtId="14" fontId="1" fillId="33" borderId="0" xfId="0" applyNumberFormat="1" applyFont="1" applyFill="1" applyBorder="1" applyAlignment="1" applyProtection="1">
      <alignment horizontal="center"/>
      <protection/>
    </xf>
    <xf numFmtId="3" fontId="0" fillId="0" borderId="12" xfId="0" applyNumberFormat="1" applyBorder="1" applyAlignment="1" applyProtection="1">
      <alignment/>
      <protection locked="0"/>
    </xf>
    <xf numFmtId="14" fontId="0" fillId="0" borderId="0" xfId="0" applyNumberFormat="1" applyFont="1" applyBorder="1" applyAlignment="1" applyProtection="1">
      <alignment/>
      <protection/>
    </xf>
    <xf numFmtId="195" fontId="5" fillId="0" borderId="0" xfId="0" applyNumberFormat="1" applyFont="1" applyAlignment="1" applyProtection="1">
      <alignment/>
      <protection/>
    </xf>
    <xf numFmtId="4" fontId="0" fillId="0" borderId="0" xfId="0" applyNumberFormat="1" applyAlignment="1" applyProtection="1">
      <alignment/>
      <protection/>
    </xf>
    <xf numFmtId="196" fontId="0" fillId="0" borderId="0" xfId="0" applyNumberFormat="1" applyAlignment="1" applyProtection="1">
      <alignment/>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6" fillId="0" borderId="0" xfId="0" applyFont="1" applyAlignment="1" applyProtection="1">
      <alignment vertical="center"/>
      <protection/>
    </xf>
    <xf numFmtId="0" fontId="4" fillId="0" borderId="0" xfId="0" applyFont="1" applyFill="1" applyBorder="1" applyAlignment="1" applyProtection="1">
      <alignment vertical="center"/>
      <protection/>
    </xf>
    <xf numFmtId="0" fontId="14" fillId="0" borderId="12" xfId="0" applyFont="1" applyBorder="1" applyAlignment="1" applyProtection="1">
      <alignment vertical="center"/>
      <protection locked="0"/>
    </xf>
    <xf numFmtId="189" fontId="14" fillId="0" borderId="12" xfId="0" applyNumberFormat="1" applyFont="1" applyBorder="1" applyAlignment="1" applyProtection="1">
      <alignment vertical="center"/>
      <protection locked="0"/>
    </xf>
    <xf numFmtId="0" fontId="5" fillId="0" borderId="0" xfId="0" applyFont="1" applyAlignment="1" applyProtection="1">
      <alignment horizontal="right" vertical="center"/>
      <protection/>
    </xf>
    <xf numFmtId="0" fontId="3" fillId="34" borderId="0" xfId="0" applyFont="1" applyFill="1" applyAlignment="1" applyProtection="1">
      <alignment/>
      <protection/>
    </xf>
    <xf numFmtId="0" fontId="0" fillId="34" borderId="0" xfId="0" applyFill="1" applyAlignment="1" applyProtection="1">
      <alignment/>
      <protection/>
    </xf>
    <xf numFmtId="4" fontId="3" fillId="34" borderId="0" xfId="0" applyNumberFormat="1" applyFont="1" applyFill="1" applyAlignment="1" applyProtection="1">
      <alignment/>
      <protection/>
    </xf>
    <xf numFmtId="0" fontId="4" fillId="34" borderId="0" xfId="0" applyFont="1" applyFill="1" applyAlignment="1" applyProtection="1">
      <alignment/>
      <protection/>
    </xf>
    <xf numFmtId="0" fontId="15" fillId="0" borderId="0" xfId="0" applyFont="1" applyAlignment="1" applyProtection="1">
      <alignment/>
      <protection/>
    </xf>
    <xf numFmtId="0" fontId="8" fillId="34" borderId="0" xfId="0" applyFont="1" applyFill="1" applyAlignment="1" applyProtection="1">
      <alignment horizontal="left"/>
      <protection/>
    </xf>
    <xf numFmtId="0" fontId="9" fillId="34" borderId="0" xfId="0" applyFont="1" applyFill="1" applyAlignment="1" applyProtection="1">
      <alignment/>
      <protection/>
    </xf>
    <xf numFmtId="0" fontId="9" fillId="34" borderId="0" xfId="0" applyFont="1" applyFill="1" applyAlignment="1" applyProtection="1">
      <alignment horizontal="center"/>
      <protection/>
    </xf>
    <xf numFmtId="0" fontId="9" fillId="34" borderId="0" xfId="0" applyFont="1" applyFill="1" applyAlignment="1" applyProtection="1">
      <alignment/>
      <protection/>
    </xf>
    <xf numFmtId="4" fontId="1" fillId="35" borderId="0" xfId="0" applyNumberFormat="1" applyFont="1" applyFill="1" applyAlignment="1" applyProtection="1">
      <alignment/>
      <protection/>
    </xf>
    <xf numFmtId="1" fontId="1" fillId="35" borderId="0" xfId="0" applyNumberFormat="1" applyFont="1" applyFill="1" applyAlignment="1" applyProtection="1">
      <alignment/>
      <protection/>
    </xf>
    <xf numFmtId="4" fontId="1" fillId="35" borderId="0" xfId="0" applyNumberFormat="1" applyFont="1" applyFill="1" applyBorder="1" applyAlignment="1" applyProtection="1">
      <alignment/>
      <protection/>
    </xf>
    <xf numFmtId="1" fontId="1" fillId="35" borderId="0" xfId="0" applyNumberFormat="1" applyFont="1" applyFill="1" applyBorder="1" applyAlignment="1" applyProtection="1">
      <alignment/>
      <protection/>
    </xf>
    <xf numFmtId="4" fontId="1" fillId="35" borderId="10" xfId="0" applyNumberFormat="1" applyFont="1" applyFill="1" applyBorder="1" applyAlignment="1" applyProtection="1">
      <alignment/>
      <protection/>
    </xf>
    <xf numFmtId="1" fontId="1" fillId="33" borderId="0" xfId="0" applyNumberFormat="1" applyFont="1" applyFill="1" applyBorder="1" applyAlignment="1" applyProtection="1">
      <alignment/>
      <protection/>
    </xf>
    <xf numFmtId="0" fontId="16" fillId="34" borderId="0" xfId="0" applyFont="1" applyFill="1" applyAlignment="1" applyProtection="1">
      <alignment horizontal="center" vertical="center" wrapText="1"/>
      <protection/>
    </xf>
    <xf numFmtId="0" fontId="16" fillId="34" borderId="0" xfId="0" applyFont="1" applyFill="1" applyAlignment="1" applyProtection="1">
      <alignment horizontal="center" vertical="center"/>
      <protection/>
    </xf>
    <xf numFmtId="184" fontId="14" fillId="0" borderId="0" xfId="0" applyNumberFormat="1" applyFont="1" applyBorder="1" applyAlignment="1" applyProtection="1">
      <alignment horizontal="right" vertical="center"/>
      <protection/>
    </xf>
    <xf numFmtId="0" fontId="0" fillId="0" borderId="0" xfId="0" applyFont="1" applyAlignment="1" applyProtection="1">
      <alignment/>
      <protection/>
    </xf>
    <xf numFmtId="0" fontId="63" fillId="0" borderId="0" xfId="0" applyFont="1" applyAlignment="1" applyProtection="1">
      <alignment/>
      <protection/>
    </xf>
    <xf numFmtId="10" fontId="63" fillId="0" borderId="0" xfId="0" applyNumberFormat="1" applyFont="1" applyAlignment="1" applyProtection="1">
      <alignment/>
      <protection/>
    </xf>
    <xf numFmtId="0" fontId="63" fillId="0" borderId="0" xfId="0" applyFont="1" applyAlignment="1" applyProtection="1">
      <alignment horizontal="left"/>
      <protection/>
    </xf>
    <xf numFmtId="0" fontId="0" fillId="0" borderId="0" xfId="0" applyFont="1" applyAlignment="1" applyProtection="1">
      <alignment horizontal="left"/>
      <protection/>
    </xf>
    <xf numFmtId="0" fontId="64" fillId="0" borderId="0" xfId="0" applyFont="1" applyBorder="1" applyAlignment="1" applyProtection="1">
      <alignment/>
      <protection/>
    </xf>
    <xf numFmtId="0" fontId="64" fillId="36" borderId="0" xfId="0" applyFont="1" applyFill="1" applyBorder="1" applyAlignment="1" applyProtection="1">
      <alignment/>
      <protection/>
    </xf>
    <xf numFmtId="0" fontId="0" fillId="36" borderId="0" xfId="0" applyFill="1" applyBorder="1" applyAlignment="1" applyProtection="1">
      <alignment/>
      <protection/>
    </xf>
    <xf numFmtId="189" fontId="65" fillId="0" borderId="0" xfId="0" applyNumberFormat="1" applyFont="1" applyBorder="1" applyAlignment="1" applyProtection="1">
      <alignment vertical="center"/>
      <protection locked="0"/>
    </xf>
    <xf numFmtId="190" fontId="64" fillId="0" borderId="0" xfId="49" applyNumberFormat="1" applyFont="1" applyBorder="1" applyAlignment="1" applyProtection="1">
      <alignment/>
      <protection/>
    </xf>
    <xf numFmtId="181" fontId="64" fillId="0" borderId="0" xfId="49" applyFont="1" applyBorder="1" applyAlignment="1" applyProtection="1">
      <alignment/>
      <protection/>
    </xf>
    <xf numFmtId="190" fontId="64" fillId="0" borderId="0" xfId="49" applyNumberFormat="1" applyFont="1" applyFill="1" applyBorder="1" applyAlignment="1" applyProtection="1">
      <alignment/>
      <protection/>
    </xf>
    <xf numFmtId="0" fontId="64" fillId="0" borderId="0" xfId="0" applyFont="1" applyFill="1" applyBorder="1" applyAlignment="1" applyProtection="1">
      <alignment/>
      <protection/>
    </xf>
    <xf numFmtId="4" fontId="64" fillId="0" borderId="0" xfId="0" applyNumberFormat="1" applyFont="1" applyBorder="1" applyAlignment="1" applyProtection="1">
      <alignment/>
      <protection/>
    </xf>
    <xf numFmtId="14" fontId="64" fillId="0" borderId="0" xfId="0" applyNumberFormat="1" applyFont="1" applyBorder="1" applyAlignment="1" applyProtection="1">
      <alignment/>
      <protection/>
    </xf>
    <xf numFmtId="14" fontId="0" fillId="0" borderId="0" xfId="0" applyNumberFormat="1" applyAlignment="1" applyProtection="1">
      <alignment/>
      <protection/>
    </xf>
    <xf numFmtId="14" fontId="14" fillId="0" borderId="12" xfId="0" applyNumberFormat="1" applyFont="1" applyBorder="1" applyAlignment="1" applyProtection="1">
      <alignment horizontal="right" vertical="center"/>
      <protection locked="0"/>
    </xf>
    <xf numFmtId="0" fontId="64" fillId="0" borderId="0" xfId="0" applyFont="1" applyAlignment="1" applyProtection="1">
      <alignment/>
      <protection/>
    </xf>
    <xf numFmtId="0" fontId="17" fillId="0" borderId="0" xfId="0" applyNumberFormat="1" applyFont="1" applyFill="1" applyAlignment="1" applyProtection="1">
      <alignment horizontal="center" vertical="center"/>
      <protection/>
    </xf>
    <xf numFmtId="0" fontId="17" fillId="0" borderId="0" xfId="0" applyFont="1" applyFill="1" applyAlignment="1" applyProtection="1">
      <alignment horizontal="center" vertical="center" wrapText="1"/>
      <protection/>
    </xf>
    <xf numFmtId="1" fontId="18" fillId="0" borderId="0" xfId="0" applyNumberFormat="1" applyFont="1" applyFill="1" applyBorder="1" applyAlignment="1" applyProtection="1">
      <alignment horizontal="center"/>
      <protection/>
    </xf>
    <xf numFmtId="10" fontId="1" fillId="0" borderId="0" xfId="55" applyNumberFormat="1" applyFont="1" applyFill="1" applyBorder="1" applyAlignment="1" applyProtection="1">
      <alignment/>
      <protection/>
    </xf>
    <xf numFmtId="4" fontId="1" fillId="0" borderId="0" xfId="0" applyNumberFormat="1" applyFont="1" applyFill="1" applyBorder="1" applyAlignment="1" applyProtection="1">
      <alignment/>
      <protection/>
    </xf>
    <xf numFmtId="1" fontId="1" fillId="0" borderId="0" xfId="0" applyNumberFormat="1" applyFont="1" applyFill="1" applyBorder="1" applyAlignment="1" applyProtection="1">
      <alignment horizontal="center"/>
      <protection/>
    </xf>
    <xf numFmtId="4" fontId="19" fillId="0" borderId="0" xfId="0" applyNumberFormat="1" applyFont="1" applyFill="1" applyBorder="1" applyAlignment="1" applyProtection="1">
      <alignment/>
      <protection/>
    </xf>
    <xf numFmtId="0" fontId="20" fillId="0" borderId="0" xfId="0" applyFont="1" applyFill="1" applyAlignment="1" applyProtection="1">
      <alignment horizontal="center" vertical="center" wrapText="1"/>
      <protection/>
    </xf>
    <xf numFmtId="14" fontId="2" fillId="0" borderId="0" xfId="0" applyNumberFormat="1" applyFont="1" applyBorder="1" applyAlignment="1" applyProtection="1">
      <alignment horizontal="right" vertical="center" indent="1"/>
      <protection locked="0"/>
    </xf>
    <xf numFmtId="0" fontId="4" fillId="0" borderId="10" xfId="0" applyFont="1" applyFill="1" applyBorder="1" applyAlignment="1" applyProtection="1">
      <alignment/>
      <protection/>
    </xf>
    <xf numFmtId="49" fontId="22" fillId="0" borderId="0" xfId="0" applyNumberFormat="1" applyFont="1" applyAlignment="1" applyProtection="1">
      <alignment horizontal="center" vertical="center"/>
      <protection/>
    </xf>
    <xf numFmtId="0" fontId="14" fillId="4" borderId="12" xfId="0" applyFont="1" applyFill="1" applyBorder="1" applyAlignment="1" applyProtection="1">
      <alignment vertical="center"/>
      <protection locked="0"/>
    </xf>
    <xf numFmtId="1" fontId="1" fillId="35" borderId="10" xfId="0" applyNumberFormat="1" applyFont="1" applyFill="1" applyBorder="1" applyAlignment="1" applyProtection="1">
      <alignment/>
      <protection/>
    </xf>
    <xf numFmtId="0" fontId="14" fillId="0" borderId="0" xfId="0" applyFont="1" applyBorder="1" applyAlignment="1" applyProtection="1">
      <alignment vertical="center"/>
      <protection locked="0"/>
    </xf>
    <xf numFmtId="0" fontId="2" fillId="0" borderId="0" xfId="0" applyFont="1" applyAlignment="1" applyProtection="1">
      <alignment vertical="top" wrapText="1"/>
      <protection/>
    </xf>
    <xf numFmtId="14" fontId="7" fillId="33" borderId="0" xfId="0" applyNumberFormat="1" applyFont="1" applyFill="1" applyBorder="1" applyAlignment="1" applyProtection="1">
      <alignment horizontal="center"/>
      <protection/>
    </xf>
    <xf numFmtId="14" fontId="1" fillId="33" borderId="10" xfId="0" applyNumberFormat="1" applyFont="1" applyFill="1" applyBorder="1" applyAlignment="1" applyProtection="1">
      <alignment horizontal="center"/>
      <protection/>
    </xf>
    <xf numFmtId="0" fontId="0" fillId="0" borderId="0" xfId="0" applyFont="1" applyAlignment="1">
      <alignment/>
    </xf>
    <xf numFmtId="0" fontId="2" fillId="0" borderId="0" xfId="0" applyFont="1" applyAlignment="1" applyProtection="1">
      <alignment horizontal="justify" vertical="top" wrapText="1"/>
      <protection/>
    </xf>
    <xf numFmtId="0" fontId="2" fillId="0" borderId="0" xfId="0" applyFont="1" applyAlignment="1" applyProtection="1">
      <alignment horizontal="left" vertical="top"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 name="Währung"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2.emf" /><Relationship Id="rId4" Type="http://schemas.openxmlformats.org/officeDocument/2006/relationships/image" Target="../media/image6.emf" /><Relationship Id="rId5" Type="http://schemas.openxmlformats.org/officeDocument/2006/relationships/image" Target="../media/image3.emf" /><Relationship Id="rId6" Type="http://schemas.openxmlformats.org/officeDocument/2006/relationships/image" Target="../media/image8.emf" /><Relationship Id="rId7" Type="http://schemas.openxmlformats.org/officeDocument/2006/relationships/image" Target="../media/image1.jpeg" /><Relationship Id="rId8"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0</xdr:colOff>
      <xdr:row>17</xdr:row>
      <xdr:rowOff>180975</xdr:rowOff>
    </xdr:from>
    <xdr:to>
      <xdr:col>6</xdr:col>
      <xdr:colOff>19050</xdr:colOff>
      <xdr:row>19</xdr:row>
      <xdr:rowOff>19050</xdr:rowOff>
    </xdr:to>
    <xdr:pic>
      <xdr:nvPicPr>
        <xdr:cNvPr id="1" name="txtInmueble"/>
        <xdr:cNvPicPr preferRelativeResize="1">
          <a:picLocks noChangeAspect="0"/>
        </xdr:cNvPicPr>
      </xdr:nvPicPr>
      <xdr:blipFill>
        <a:blip r:embed="rId1"/>
        <a:stretch>
          <a:fillRect/>
        </a:stretch>
      </xdr:blipFill>
      <xdr:spPr>
        <a:xfrm>
          <a:off x="4486275" y="3448050"/>
          <a:ext cx="1333500" cy="219075"/>
        </a:xfrm>
        <a:prstGeom prst="rect">
          <a:avLst/>
        </a:prstGeom>
        <a:noFill/>
        <a:ln w="9525" cmpd="sng">
          <a:noFill/>
        </a:ln>
      </xdr:spPr>
    </xdr:pic>
    <xdr:clientData/>
  </xdr:twoCellAnchor>
  <xdr:twoCellAnchor editAs="absolute">
    <xdr:from>
      <xdr:col>5</xdr:col>
      <xdr:colOff>0</xdr:colOff>
      <xdr:row>8</xdr:row>
      <xdr:rowOff>152400</xdr:rowOff>
    </xdr:from>
    <xdr:to>
      <xdr:col>6</xdr:col>
      <xdr:colOff>19050</xdr:colOff>
      <xdr:row>10</xdr:row>
      <xdr:rowOff>9525</xdr:rowOff>
    </xdr:to>
    <xdr:pic>
      <xdr:nvPicPr>
        <xdr:cNvPr id="2" name="txtCapital"/>
        <xdr:cNvPicPr preferRelativeResize="1">
          <a:picLocks noChangeAspect="0"/>
        </xdr:cNvPicPr>
      </xdr:nvPicPr>
      <xdr:blipFill>
        <a:blip r:embed="rId2"/>
        <a:stretch>
          <a:fillRect/>
        </a:stretch>
      </xdr:blipFill>
      <xdr:spPr>
        <a:xfrm>
          <a:off x="4486275" y="1714500"/>
          <a:ext cx="1333500" cy="228600"/>
        </a:xfrm>
        <a:prstGeom prst="rect">
          <a:avLst/>
        </a:prstGeom>
        <a:noFill/>
        <a:ln w="9525" cmpd="sng">
          <a:noFill/>
        </a:ln>
      </xdr:spPr>
    </xdr:pic>
    <xdr:clientData/>
  </xdr:twoCellAnchor>
  <xdr:twoCellAnchor editAs="absolute">
    <xdr:from>
      <xdr:col>5</xdr:col>
      <xdr:colOff>0</xdr:colOff>
      <xdr:row>23</xdr:row>
      <xdr:rowOff>133350</xdr:rowOff>
    </xdr:from>
    <xdr:to>
      <xdr:col>6</xdr:col>
      <xdr:colOff>19050</xdr:colOff>
      <xdr:row>25</xdr:row>
      <xdr:rowOff>28575</xdr:rowOff>
    </xdr:to>
    <xdr:pic>
      <xdr:nvPicPr>
        <xdr:cNvPr id="3" name="cmdCalcularDatos"/>
        <xdr:cNvPicPr preferRelativeResize="1">
          <a:picLocks noChangeAspect="1"/>
        </xdr:cNvPicPr>
      </xdr:nvPicPr>
      <xdr:blipFill>
        <a:blip r:embed="rId3"/>
        <a:stretch>
          <a:fillRect/>
        </a:stretch>
      </xdr:blipFill>
      <xdr:spPr>
        <a:xfrm>
          <a:off x="4486275" y="4533900"/>
          <a:ext cx="1333500" cy="257175"/>
        </a:xfrm>
        <a:prstGeom prst="rect">
          <a:avLst/>
        </a:prstGeom>
        <a:noFill/>
        <a:ln w="9525" cmpd="sng">
          <a:noFill/>
        </a:ln>
      </xdr:spPr>
    </xdr:pic>
    <xdr:clientData/>
  </xdr:twoCellAnchor>
  <xdr:twoCellAnchor editAs="absolute">
    <xdr:from>
      <xdr:col>5</xdr:col>
      <xdr:colOff>0</xdr:colOff>
      <xdr:row>27</xdr:row>
      <xdr:rowOff>38100</xdr:rowOff>
    </xdr:from>
    <xdr:to>
      <xdr:col>6</xdr:col>
      <xdr:colOff>19050</xdr:colOff>
      <xdr:row>28</xdr:row>
      <xdr:rowOff>104775</xdr:rowOff>
    </xdr:to>
    <xdr:pic>
      <xdr:nvPicPr>
        <xdr:cNvPr id="4" name="cmdVerCronograma"/>
        <xdr:cNvPicPr preferRelativeResize="1">
          <a:picLocks noChangeAspect="0"/>
        </xdr:cNvPicPr>
      </xdr:nvPicPr>
      <xdr:blipFill>
        <a:blip r:embed="rId4"/>
        <a:stretch>
          <a:fillRect/>
        </a:stretch>
      </xdr:blipFill>
      <xdr:spPr>
        <a:xfrm>
          <a:off x="4486275" y="5162550"/>
          <a:ext cx="1333500" cy="247650"/>
        </a:xfrm>
        <a:prstGeom prst="rect">
          <a:avLst/>
        </a:prstGeom>
        <a:noFill/>
        <a:ln w="9525" cmpd="sng">
          <a:noFill/>
        </a:ln>
      </xdr:spPr>
    </xdr:pic>
    <xdr:clientData/>
  </xdr:twoCellAnchor>
  <xdr:twoCellAnchor editAs="absolute">
    <xdr:from>
      <xdr:col>19</xdr:col>
      <xdr:colOff>781050</xdr:colOff>
      <xdr:row>4</xdr:row>
      <xdr:rowOff>19050</xdr:rowOff>
    </xdr:from>
    <xdr:to>
      <xdr:col>21</xdr:col>
      <xdr:colOff>447675</xdr:colOff>
      <xdr:row>4</xdr:row>
      <xdr:rowOff>266700</xdr:rowOff>
    </xdr:to>
    <xdr:pic>
      <xdr:nvPicPr>
        <xdr:cNvPr id="5" name="cmdVerDatos"/>
        <xdr:cNvPicPr preferRelativeResize="1">
          <a:picLocks noChangeAspect="0"/>
        </xdr:cNvPicPr>
      </xdr:nvPicPr>
      <xdr:blipFill>
        <a:blip r:embed="rId5"/>
        <a:stretch>
          <a:fillRect/>
        </a:stretch>
      </xdr:blipFill>
      <xdr:spPr>
        <a:xfrm>
          <a:off x="15582900" y="628650"/>
          <a:ext cx="1333500" cy="247650"/>
        </a:xfrm>
        <a:prstGeom prst="rect">
          <a:avLst/>
        </a:prstGeom>
        <a:noFill/>
        <a:ln w="9525" cmpd="sng">
          <a:noFill/>
        </a:ln>
      </xdr:spPr>
    </xdr:pic>
    <xdr:clientData/>
  </xdr:twoCellAnchor>
  <xdr:twoCellAnchor editAs="absolute">
    <xdr:from>
      <xdr:col>13</xdr:col>
      <xdr:colOff>114300</xdr:colOff>
      <xdr:row>277</xdr:row>
      <xdr:rowOff>161925</xdr:rowOff>
    </xdr:from>
    <xdr:to>
      <xdr:col>19</xdr:col>
      <xdr:colOff>57150</xdr:colOff>
      <xdr:row>287</xdr:row>
      <xdr:rowOff>0</xdr:rowOff>
    </xdr:to>
    <xdr:pic>
      <xdr:nvPicPr>
        <xdr:cNvPr id="6" name="txtDisclaimer"/>
        <xdr:cNvPicPr preferRelativeResize="1">
          <a:picLocks noChangeAspect="1"/>
        </xdr:cNvPicPr>
      </xdr:nvPicPr>
      <xdr:blipFill>
        <a:blip r:embed="rId6"/>
        <a:stretch>
          <a:fillRect/>
        </a:stretch>
      </xdr:blipFill>
      <xdr:spPr>
        <a:xfrm>
          <a:off x="10553700" y="50530125"/>
          <a:ext cx="4305300" cy="1647825"/>
        </a:xfrm>
        <a:prstGeom prst="rect">
          <a:avLst/>
        </a:prstGeom>
        <a:noFill/>
        <a:ln w="9525" cmpd="sng">
          <a:noFill/>
        </a:ln>
      </xdr:spPr>
    </xdr:pic>
    <xdr:clientData/>
  </xdr:twoCellAnchor>
  <xdr:twoCellAnchor>
    <xdr:from>
      <xdr:col>4</xdr:col>
      <xdr:colOff>0</xdr:colOff>
      <xdr:row>0</xdr:row>
      <xdr:rowOff>142875</xdr:rowOff>
    </xdr:from>
    <xdr:to>
      <xdr:col>7</xdr:col>
      <xdr:colOff>971550</xdr:colOff>
      <xdr:row>3</xdr:row>
      <xdr:rowOff>66675</xdr:rowOff>
    </xdr:to>
    <xdr:sp>
      <xdr:nvSpPr>
        <xdr:cNvPr id="7" name="Rectangle 8999"/>
        <xdr:cNvSpPr>
          <a:spLocks/>
        </xdr:cNvSpPr>
      </xdr:nvSpPr>
      <xdr:spPr>
        <a:xfrm>
          <a:off x="3686175" y="142875"/>
          <a:ext cx="4457700" cy="409575"/>
        </a:xfrm>
        <a:prstGeom prst="rect">
          <a:avLst/>
        </a:prstGeom>
        <a:solidFill>
          <a:srgbClr val="FFFFFF"/>
        </a:solidFill>
        <a:ln w="12700" cmpd="sng">
          <a:solidFill>
            <a:srgbClr val="000000"/>
          </a:solidFill>
          <a:prstDash val="sysDash"/>
          <a:headEnd type="none"/>
          <a:tailEnd type="none"/>
        </a:ln>
      </xdr:spPr>
      <xdr:txBody>
        <a:bodyPr vertOverflow="clip" wrap="square" lIns="0" tIns="22860" rIns="27432" bIns="0" anchor="ctr"/>
        <a:p>
          <a:pPr algn="r">
            <a:defRPr/>
          </a:pPr>
          <a:r>
            <a:rPr lang="en-US" cap="none" sz="1050" b="0" i="0" u="none" baseline="0">
              <a:solidFill>
                <a:srgbClr val="3366FF"/>
              </a:solidFill>
            </a:rPr>
            <a:t>Para un óptimo funcionamiento del simulador por favor llenar los datos en el orden que los datos están distribuidos.</a:t>
          </a:r>
        </a:p>
      </xdr:txBody>
    </xdr:sp>
    <xdr:clientData/>
  </xdr:twoCellAnchor>
  <xdr:twoCellAnchor editAs="oneCell">
    <xdr:from>
      <xdr:col>2</xdr:col>
      <xdr:colOff>0</xdr:colOff>
      <xdr:row>1</xdr:row>
      <xdr:rowOff>85725</xdr:rowOff>
    </xdr:from>
    <xdr:to>
      <xdr:col>3</xdr:col>
      <xdr:colOff>1533525</xdr:colOff>
      <xdr:row>3</xdr:row>
      <xdr:rowOff>38100</xdr:rowOff>
    </xdr:to>
    <xdr:pic>
      <xdr:nvPicPr>
        <xdr:cNvPr id="8" name="Picture 9001" descr="BancoGNB_Logo_280px"/>
        <xdr:cNvPicPr preferRelativeResize="1">
          <a:picLocks noChangeAspect="1"/>
        </xdr:cNvPicPr>
      </xdr:nvPicPr>
      <xdr:blipFill>
        <a:blip r:embed="rId7"/>
        <a:stretch>
          <a:fillRect/>
        </a:stretch>
      </xdr:blipFill>
      <xdr:spPr>
        <a:xfrm>
          <a:off x="266700" y="247650"/>
          <a:ext cx="2667000" cy="276225"/>
        </a:xfrm>
        <a:prstGeom prst="rect">
          <a:avLst/>
        </a:prstGeom>
        <a:noFill/>
        <a:ln w="9525" cmpd="sng">
          <a:noFill/>
        </a:ln>
      </xdr:spPr>
    </xdr:pic>
    <xdr:clientData/>
  </xdr:twoCellAnchor>
  <xdr:twoCellAnchor editAs="oneCell">
    <xdr:from>
      <xdr:col>12</xdr:col>
      <xdr:colOff>0</xdr:colOff>
      <xdr:row>1</xdr:row>
      <xdr:rowOff>66675</xdr:rowOff>
    </xdr:from>
    <xdr:to>
      <xdr:col>15</xdr:col>
      <xdr:colOff>666750</xdr:colOff>
      <xdr:row>3</xdr:row>
      <xdr:rowOff>19050</xdr:rowOff>
    </xdr:to>
    <xdr:pic>
      <xdr:nvPicPr>
        <xdr:cNvPr id="9" name="Picture 9002" descr="BancoGNB_Logo_280px"/>
        <xdr:cNvPicPr preferRelativeResize="1">
          <a:picLocks noChangeAspect="1"/>
        </xdr:cNvPicPr>
      </xdr:nvPicPr>
      <xdr:blipFill>
        <a:blip r:embed="rId7"/>
        <a:stretch>
          <a:fillRect/>
        </a:stretch>
      </xdr:blipFill>
      <xdr:spPr>
        <a:xfrm>
          <a:off x="9953625" y="228600"/>
          <a:ext cx="2667000" cy="276225"/>
        </a:xfrm>
        <a:prstGeom prst="rect">
          <a:avLst/>
        </a:prstGeom>
        <a:noFill/>
        <a:ln w="9525" cmpd="sng">
          <a:noFill/>
        </a:ln>
      </xdr:spPr>
    </xdr:pic>
    <xdr:clientData/>
  </xdr:twoCellAnchor>
  <xdr:twoCellAnchor editAs="absolute">
    <xdr:from>
      <xdr:col>7</xdr:col>
      <xdr:colOff>0</xdr:colOff>
      <xdr:row>14</xdr:row>
      <xdr:rowOff>142875</xdr:rowOff>
    </xdr:from>
    <xdr:to>
      <xdr:col>8</xdr:col>
      <xdr:colOff>9525</xdr:colOff>
      <xdr:row>16</xdr:row>
      <xdr:rowOff>0</xdr:rowOff>
    </xdr:to>
    <xdr:pic>
      <xdr:nvPicPr>
        <xdr:cNvPr id="10" name="txtFechaEntrega" hidden="1"/>
        <xdr:cNvPicPr preferRelativeResize="1">
          <a:picLocks noChangeAspect="0"/>
        </xdr:cNvPicPr>
      </xdr:nvPicPr>
      <xdr:blipFill>
        <a:blip r:embed="rId8"/>
        <a:stretch>
          <a:fillRect/>
        </a:stretch>
      </xdr:blipFill>
      <xdr:spPr>
        <a:xfrm>
          <a:off x="7172325" y="2838450"/>
          <a:ext cx="990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AP674"/>
  <sheetViews>
    <sheetView showGridLines="0" tabSelected="1" workbookViewId="0" topLeftCell="B1">
      <selection activeCell="B1" sqref="B1"/>
    </sheetView>
  </sheetViews>
  <sheetFormatPr defaultColWidth="11.421875" defaultRowHeight="14.25" customHeight="1"/>
  <cols>
    <col min="1" max="1" width="12.140625" style="2" hidden="1" customWidth="1"/>
    <col min="2" max="2" width="4.00390625" style="2" customWidth="1"/>
    <col min="3" max="3" width="17.00390625" style="2" customWidth="1"/>
    <col min="4" max="4" width="34.28125" style="2" customWidth="1"/>
    <col min="5" max="5" width="12.00390625" style="2" customWidth="1"/>
    <col min="6" max="6" width="19.7109375" style="2" customWidth="1"/>
    <col min="7" max="7" width="20.57421875" style="2" customWidth="1"/>
    <col min="8" max="8" width="14.7109375" style="2" customWidth="1"/>
    <col min="9" max="9" width="6.28125" style="3" customWidth="1"/>
    <col min="10" max="10" width="6.8515625" style="3" customWidth="1"/>
    <col min="11" max="11" width="8.00390625" style="4" customWidth="1"/>
    <col min="12" max="12" width="5.8515625" style="4" customWidth="1"/>
    <col min="13" max="13" width="7.28125" style="4" customWidth="1"/>
    <col min="14" max="14" width="12.140625" style="5" customWidth="1"/>
    <col min="15" max="15" width="10.57421875" style="4" customWidth="1"/>
    <col min="16" max="16" width="11.8515625" style="2" customWidth="1"/>
    <col min="17" max="17" width="9.7109375" style="4" customWidth="1"/>
    <col min="18" max="18" width="7.57421875" style="2" customWidth="1"/>
    <col min="19" max="19" width="13.57421875" style="2" customWidth="1"/>
    <col min="20" max="20" width="13.28125" style="2" customWidth="1"/>
    <col min="21" max="21" width="11.7109375" style="2" customWidth="1"/>
    <col min="22" max="22" width="11.421875" style="2" customWidth="1"/>
    <col min="23" max="23" width="12.421875" style="2" customWidth="1"/>
    <col min="24" max="27" width="11.421875" style="2" customWidth="1"/>
    <col min="28" max="28" width="4.57421875" style="2" customWidth="1"/>
    <col min="29" max="29" width="19.421875" style="2" bestFit="1" customWidth="1"/>
    <col min="30" max="30" width="10.140625" style="2" bestFit="1" customWidth="1"/>
    <col min="31" max="31" width="11.28125" style="2" customWidth="1"/>
    <col min="32" max="33" width="11.421875" style="2" customWidth="1"/>
    <col min="34" max="34" width="3.8515625" style="2" bestFit="1" customWidth="1"/>
    <col min="35" max="35" width="12.8515625" style="2" bestFit="1" customWidth="1"/>
    <col min="36" max="36" width="19.140625" style="2" bestFit="1" customWidth="1"/>
    <col min="37" max="37" width="11.57421875" style="2" bestFit="1" customWidth="1"/>
    <col min="38" max="38" width="12.8515625" style="2" bestFit="1" customWidth="1"/>
    <col min="39" max="16384" width="11.421875" style="2" customWidth="1"/>
  </cols>
  <sheetData>
    <row r="1" spans="1:42" ht="12.75">
      <c r="A1" s="83">
        <f ca="1">TODAY()</f>
        <v>44453</v>
      </c>
      <c r="S1" s="71"/>
      <c r="T1" s="70"/>
      <c r="AC1" s="74" t="s">
        <v>55</v>
      </c>
      <c r="AD1" s="76">
        <v>0.0975</v>
      </c>
      <c r="AE1" s="76">
        <v>0</v>
      </c>
      <c r="AF1" s="73"/>
      <c r="AG1" s="74" t="s">
        <v>60</v>
      </c>
      <c r="AH1" s="74" t="s">
        <v>56</v>
      </c>
      <c r="AI1" s="74" t="s">
        <v>58</v>
      </c>
      <c r="AJ1" s="74" t="s">
        <v>59</v>
      </c>
      <c r="AK1" s="74" t="s">
        <v>61</v>
      </c>
      <c r="AL1" s="74" t="s">
        <v>62</v>
      </c>
      <c r="AM1" s="74" t="s">
        <v>45</v>
      </c>
      <c r="AN1" s="74" t="s">
        <v>57</v>
      </c>
      <c r="AO1" s="74" t="s">
        <v>63</v>
      </c>
      <c r="AP1" s="74" t="s">
        <v>57</v>
      </c>
    </row>
    <row r="2" spans="1:42" ht="12.75">
      <c r="A2" s="68" t="s">
        <v>24</v>
      </c>
      <c r="S2" s="71"/>
      <c r="T2" s="69"/>
      <c r="AC2" s="74" t="s">
        <v>45</v>
      </c>
      <c r="AD2" s="77">
        <v>15</v>
      </c>
      <c r="AE2" s="73"/>
      <c r="AF2" s="73"/>
      <c r="AG2" s="73">
        <v>12</v>
      </c>
      <c r="AH2" s="73">
        <v>1</v>
      </c>
      <c r="AI2" s="78">
        <v>1</v>
      </c>
      <c r="AJ2" s="78">
        <v>200000</v>
      </c>
      <c r="AK2" s="79">
        <v>12</v>
      </c>
      <c r="AL2" s="79">
        <v>120</v>
      </c>
      <c r="AM2" s="80">
        <v>5</v>
      </c>
      <c r="AN2" s="76">
        <f>AO2+AP2</f>
        <v>0.0975</v>
      </c>
      <c r="AO2" s="76">
        <v>0.07</v>
      </c>
      <c r="AP2" s="76">
        <v>0.0275</v>
      </c>
    </row>
    <row r="3" spans="1:42" ht="12.75">
      <c r="A3" s="68" t="s">
        <v>64</v>
      </c>
      <c r="F3" s="6"/>
      <c r="P3" s="32"/>
      <c r="R3" s="4"/>
      <c r="S3" s="72"/>
      <c r="AC3" s="74" t="s">
        <v>46</v>
      </c>
      <c r="AD3" s="77">
        <f>AD2*12</f>
        <v>180</v>
      </c>
      <c r="AE3" s="77">
        <v>999999</v>
      </c>
      <c r="AF3" s="73">
        <v>1</v>
      </c>
      <c r="AG3" s="73"/>
      <c r="AH3" s="73">
        <v>2</v>
      </c>
      <c r="AI3" s="78">
        <v>1</v>
      </c>
      <c r="AJ3" s="78">
        <v>200000</v>
      </c>
      <c r="AK3" s="79">
        <v>121</v>
      </c>
      <c r="AL3" s="79">
        <v>180</v>
      </c>
      <c r="AM3" s="80">
        <v>10</v>
      </c>
      <c r="AN3" s="76">
        <f aca="true" t="shared" si="0" ref="AN3:AN13">AO3+AP3</f>
        <v>0.0975</v>
      </c>
      <c r="AO3" s="76">
        <v>0.07</v>
      </c>
      <c r="AP3" s="76">
        <v>0.0275</v>
      </c>
    </row>
    <row r="4" spans="29:42" ht="9.75" customHeight="1">
      <c r="AC4" s="74" t="s">
        <v>50</v>
      </c>
      <c r="AD4" s="81">
        <v>120000</v>
      </c>
      <c r="AE4" s="73"/>
      <c r="AF4" s="73"/>
      <c r="AG4" s="73"/>
      <c r="AH4" s="73">
        <v>3</v>
      </c>
      <c r="AI4" s="78">
        <v>1</v>
      </c>
      <c r="AJ4" s="78">
        <v>200000</v>
      </c>
      <c r="AK4" s="79">
        <v>181</v>
      </c>
      <c r="AL4" s="79">
        <v>999999</v>
      </c>
      <c r="AM4" s="80">
        <v>15</v>
      </c>
      <c r="AN4" s="76">
        <f t="shared" si="0"/>
        <v>0.0975</v>
      </c>
      <c r="AO4" s="76">
        <v>0.07</v>
      </c>
      <c r="AP4" s="76">
        <v>0.0275</v>
      </c>
    </row>
    <row r="5" spans="3:42" ht="22.5" customHeight="1">
      <c r="C5" s="53"/>
      <c r="D5" s="53"/>
      <c r="E5" s="53"/>
      <c r="F5" s="53"/>
      <c r="G5" s="53"/>
      <c r="H5" s="53"/>
      <c r="M5" s="55" t="s">
        <v>31</v>
      </c>
      <c r="N5" s="56"/>
      <c r="O5" s="57"/>
      <c r="P5" s="58"/>
      <c r="Q5" s="57"/>
      <c r="R5" s="58"/>
      <c r="S5" s="58"/>
      <c r="T5" s="58"/>
      <c r="U5" s="58"/>
      <c r="V5" s="58"/>
      <c r="W5" s="58"/>
      <c r="AC5" s="74" t="s">
        <v>54</v>
      </c>
      <c r="AD5" s="77">
        <f>(F13-AD3)</f>
        <v>80</v>
      </c>
      <c r="AE5" s="73"/>
      <c r="AF5" s="73"/>
      <c r="AG5" s="73"/>
      <c r="AH5" s="73">
        <v>4</v>
      </c>
      <c r="AI5" s="78">
        <v>201000</v>
      </c>
      <c r="AJ5" s="78">
        <v>400000</v>
      </c>
      <c r="AK5" s="79">
        <v>12</v>
      </c>
      <c r="AL5" s="79">
        <v>120</v>
      </c>
      <c r="AM5" s="80">
        <v>5</v>
      </c>
      <c r="AN5" s="76">
        <f t="shared" si="0"/>
        <v>0.0975</v>
      </c>
      <c r="AO5" s="76">
        <v>0.07</v>
      </c>
      <c r="AP5" s="76">
        <v>0.0275</v>
      </c>
    </row>
    <row r="6" spans="13:42" ht="12.75">
      <c r="M6" s="24" t="s">
        <v>10</v>
      </c>
      <c r="O6" s="23"/>
      <c r="P6" s="40">
        <v>0.1273</v>
      </c>
      <c r="Q6" s="22"/>
      <c r="AC6" s="74" t="s">
        <v>48</v>
      </c>
      <c r="AD6" s="82">
        <v>49402</v>
      </c>
      <c r="AE6" s="73"/>
      <c r="AF6" s="73"/>
      <c r="AG6" s="73"/>
      <c r="AH6" s="73">
        <v>5</v>
      </c>
      <c r="AI6" s="78">
        <v>201000</v>
      </c>
      <c r="AJ6" s="78">
        <v>400000</v>
      </c>
      <c r="AK6" s="79">
        <v>121</v>
      </c>
      <c r="AL6" s="79">
        <v>180</v>
      </c>
      <c r="AM6" s="80">
        <v>10</v>
      </c>
      <c r="AN6" s="76">
        <f t="shared" si="0"/>
        <v>0.0975</v>
      </c>
      <c r="AO6" s="76">
        <v>0.07</v>
      </c>
      <c r="AP6" s="76">
        <v>0.0275</v>
      </c>
    </row>
    <row r="7" spans="3:42" ht="15.75">
      <c r="C7" s="54" t="s">
        <v>22</v>
      </c>
      <c r="F7" s="33"/>
      <c r="G7" s="10"/>
      <c r="P7" s="4"/>
      <c r="R7" s="4"/>
      <c r="S7" s="4"/>
      <c r="T7" s="7"/>
      <c r="AC7" s="74" t="s">
        <v>49</v>
      </c>
      <c r="AD7" s="73">
        <v>188</v>
      </c>
      <c r="AE7" s="73"/>
      <c r="AF7" s="73"/>
      <c r="AG7" s="73"/>
      <c r="AH7" s="73">
        <v>6</v>
      </c>
      <c r="AI7" s="78">
        <v>201000</v>
      </c>
      <c r="AJ7" s="78">
        <v>400000</v>
      </c>
      <c r="AK7" s="79">
        <v>181</v>
      </c>
      <c r="AL7" s="79">
        <v>999999</v>
      </c>
      <c r="AM7" s="80">
        <v>15</v>
      </c>
      <c r="AN7" s="76">
        <f t="shared" si="0"/>
        <v>0.0975</v>
      </c>
      <c r="AO7" s="76">
        <v>0.07</v>
      </c>
      <c r="AP7" s="76">
        <v>0.0275</v>
      </c>
    </row>
    <row r="8" spans="3:42" ht="24" customHeight="1">
      <c r="C8" s="8"/>
      <c r="D8" s="8"/>
      <c r="E8" s="8"/>
      <c r="F8" s="9"/>
      <c r="G8" s="9"/>
      <c r="H8" s="9"/>
      <c r="L8" s="93"/>
      <c r="M8" s="66" t="s">
        <v>6</v>
      </c>
      <c r="N8" s="65" t="s">
        <v>41</v>
      </c>
      <c r="O8" s="65" t="s">
        <v>34</v>
      </c>
      <c r="P8" s="65" t="s">
        <v>35</v>
      </c>
      <c r="Q8" s="65" t="s">
        <v>36</v>
      </c>
      <c r="R8" s="65" t="s">
        <v>37</v>
      </c>
      <c r="S8" s="65" t="s">
        <v>39</v>
      </c>
      <c r="T8" s="65" t="s">
        <v>40</v>
      </c>
      <c r="U8" s="66" t="s">
        <v>32</v>
      </c>
      <c r="V8" s="65" t="s">
        <v>33</v>
      </c>
      <c r="W8" s="65" t="s">
        <v>38</v>
      </c>
      <c r="Y8" s="86"/>
      <c r="Z8" s="87"/>
      <c r="AA8" s="87"/>
      <c r="AC8" s="74" t="s">
        <v>47</v>
      </c>
      <c r="AD8" s="81">
        <v>48890.38238833709</v>
      </c>
      <c r="AE8" s="81">
        <f>AD4-AD8</f>
        <v>71109.6176116629</v>
      </c>
      <c r="AF8" s="73"/>
      <c r="AG8" s="73"/>
      <c r="AH8" s="73">
        <v>7</v>
      </c>
      <c r="AI8" s="78">
        <v>401000</v>
      </c>
      <c r="AJ8" s="78">
        <v>650000</v>
      </c>
      <c r="AK8" s="79">
        <v>12</v>
      </c>
      <c r="AL8" s="79">
        <v>120</v>
      </c>
      <c r="AM8" s="80">
        <v>5</v>
      </c>
      <c r="AN8" s="76">
        <f t="shared" si="0"/>
        <v>0.0975</v>
      </c>
      <c r="AO8" s="76">
        <v>0.07</v>
      </c>
      <c r="AP8" s="76">
        <v>0.0275</v>
      </c>
    </row>
    <row r="9" spans="3:42" ht="14.25" customHeight="1">
      <c r="C9" s="10" t="s">
        <v>20</v>
      </c>
      <c r="E9" s="25"/>
      <c r="F9" s="35"/>
      <c r="G9" s="35"/>
      <c r="H9" s="35"/>
      <c r="K9" s="11"/>
      <c r="M9" s="28">
        <v>1</v>
      </c>
      <c r="N9" s="37">
        <v>43955</v>
      </c>
      <c r="O9" s="29">
        <v>1329.0107433612532</v>
      </c>
      <c r="P9" s="29">
        <v>0</v>
      </c>
      <c r="Q9" s="29">
        <v>1255.2907433612531</v>
      </c>
      <c r="R9" s="29">
        <v>10</v>
      </c>
      <c r="S9" s="29">
        <v>63.72</v>
      </c>
      <c r="T9" s="29">
        <v>0</v>
      </c>
      <c r="U9" s="29">
        <v>0</v>
      </c>
      <c r="V9" s="64">
        <v>59</v>
      </c>
      <c r="W9" s="61">
        <v>120000</v>
      </c>
      <c r="Y9" s="88"/>
      <c r="Z9" s="89"/>
      <c r="AA9" s="90"/>
      <c r="AC9" s="74" t="s">
        <v>52</v>
      </c>
      <c r="AD9" s="81">
        <v>239221.93380502606</v>
      </c>
      <c r="AE9" s="73">
        <v>0</v>
      </c>
      <c r="AF9" s="73"/>
      <c r="AG9" s="73"/>
      <c r="AH9" s="73">
        <v>8</v>
      </c>
      <c r="AI9" s="78">
        <v>401000</v>
      </c>
      <c r="AJ9" s="78">
        <v>650000</v>
      </c>
      <c r="AK9" s="79">
        <v>121</v>
      </c>
      <c r="AL9" s="79">
        <v>180</v>
      </c>
      <c r="AM9" s="80">
        <v>10</v>
      </c>
      <c r="AN9" s="76">
        <f t="shared" si="0"/>
        <v>0.0975</v>
      </c>
      <c r="AO9" s="76">
        <v>0.07</v>
      </c>
      <c r="AP9" s="76">
        <v>0.0275</v>
      </c>
    </row>
    <row r="10" spans="1:42" ht="15" customHeight="1">
      <c r="A10" s="2" t="s">
        <v>4</v>
      </c>
      <c r="C10" s="43" t="s">
        <v>21</v>
      </c>
      <c r="D10" s="44"/>
      <c r="E10" s="49" t="str">
        <f>IF($A$12=1,"S/ ","US$.")</f>
        <v>S/ </v>
      </c>
      <c r="F10" s="9"/>
      <c r="K10" s="11"/>
      <c r="M10" s="28">
        <v>2</v>
      </c>
      <c r="N10" s="37">
        <v>43985</v>
      </c>
      <c r="O10" s="29">
        <v>1329.0107433612532</v>
      </c>
      <c r="P10" s="29">
        <v>115.11095682649122</v>
      </c>
      <c r="Q10" s="29">
        <v>1171.2192528491375</v>
      </c>
      <c r="R10" s="29">
        <v>10</v>
      </c>
      <c r="S10" s="29">
        <v>32.680533685624404</v>
      </c>
      <c r="T10" s="29">
        <v>0</v>
      </c>
      <c r="U10" s="29">
        <v>0</v>
      </c>
      <c r="V10" s="64">
        <v>30</v>
      </c>
      <c r="W10" s="61">
        <v>121039.01365046077</v>
      </c>
      <c r="Y10" s="91"/>
      <c r="Z10" s="89"/>
      <c r="AA10" s="90"/>
      <c r="AC10" s="74" t="s">
        <v>51</v>
      </c>
      <c r="AD10" s="81">
        <v>48890.38238833709</v>
      </c>
      <c r="AE10" s="73">
        <v>8594.649236084164</v>
      </c>
      <c r="AF10" s="73"/>
      <c r="AG10" s="73"/>
      <c r="AH10" s="73">
        <v>9</v>
      </c>
      <c r="AI10" s="78">
        <v>401000</v>
      </c>
      <c r="AJ10" s="78">
        <v>650000</v>
      </c>
      <c r="AK10" s="79">
        <v>181</v>
      </c>
      <c r="AL10" s="79">
        <v>999999</v>
      </c>
      <c r="AM10" s="80">
        <v>15</v>
      </c>
      <c r="AN10" s="76">
        <f t="shared" si="0"/>
        <v>0.0975</v>
      </c>
      <c r="AO10" s="76">
        <v>0.07</v>
      </c>
      <c r="AP10" s="76">
        <v>0.0275</v>
      </c>
    </row>
    <row r="11" spans="1:42" ht="15" customHeight="1">
      <c r="A11" s="2" t="s">
        <v>9</v>
      </c>
      <c r="C11" s="43" t="s">
        <v>2</v>
      </c>
      <c r="D11" s="44"/>
      <c r="F11" s="39"/>
      <c r="G11" s="10"/>
      <c r="H11" s="10"/>
      <c r="K11" s="11"/>
      <c r="M11" s="28">
        <v>3</v>
      </c>
      <c r="N11" s="101">
        <v>44015</v>
      </c>
      <c r="O11" s="29">
        <v>1329.0107433612532</v>
      </c>
      <c r="P11" s="29">
        <v>116.25589391885255</v>
      </c>
      <c r="Q11" s="29">
        <v>1170.1053957151194</v>
      </c>
      <c r="R11" s="29">
        <v>10</v>
      </c>
      <c r="S11" s="29">
        <v>32.649453727281255</v>
      </c>
      <c r="T11" s="29">
        <v>0</v>
      </c>
      <c r="U11" s="29">
        <v>0</v>
      </c>
      <c r="V11" s="64">
        <v>30</v>
      </c>
      <c r="W11" s="61">
        <v>120923.90269363427</v>
      </c>
      <c r="Y11" s="91"/>
      <c r="Z11" s="89"/>
      <c r="AA11" s="90"/>
      <c r="AC11" s="74" t="s">
        <v>53</v>
      </c>
      <c r="AD11" s="81">
        <v>183456.4084912793</v>
      </c>
      <c r="AE11" s="73">
        <v>9473.064000000015</v>
      </c>
      <c r="AF11" s="73"/>
      <c r="AG11" s="73"/>
      <c r="AH11" s="73">
        <v>10</v>
      </c>
      <c r="AI11" s="78">
        <v>651000</v>
      </c>
      <c r="AJ11" s="78">
        <v>99999999999</v>
      </c>
      <c r="AK11" s="79">
        <v>12</v>
      </c>
      <c r="AL11" s="79">
        <v>120</v>
      </c>
      <c r="AM11" s="80">
        <v>5</v>
      </c>
      <c r="AN11" s="76">
        <f t="shared" si="0"/>
        <v>0.0975</v>
      </c>
      <c r="AO11" s="76">
        <v>0.07</v>
      </c>
      <c r="AP11" s="76">
        <v>0.0275</v>
      </c>
    </row>
    <row r="12" spans="1:42" ht="15" customHeight="1">
      <c r="A12" s="1">
        <v>1</v>
      </c>
      <c r="C12" s="43" t="s">
        <v>42</v>
      </c>
      <c r="D12" s="44"/>
      <c r="F12" s="48">
        <v>0.1225</v>
      </c>
      <c r="G12" s="34"/>
      <c r="K12" s="11"/>
      <c r="M12" s="28">
        <v>4</v>
      </c>
      <c r="N12" s="101">
        <v>44046</v>
      </c>
      <c r="O12" s="29">
        <v>1329.0107433612532</v>
      </c>
      <c r="P12" s="29">
        <v>78.25199908213548</v>
      </c>
      <c r="Q12" s="29">
        <v>1208.1406796431945</v>
      </c>
      <c r="R12" s="29">
        <v>10</v>
      </c>
      <c r="S12" s="29">
        <v>32.61806463592316</v>
      </c>
      <c r="T12" s="29">
        <v>0</v>
      </c>
      <c r="U12" s="29">
        <v>0</v>
      </c>
      <c r="V12" s="64">
        <v>31</v>
      </c>
      <c r="W12" s="61">
        <v>120807.64679971543</v>
      </c>
      <c r="Y12" s="91"/>
      <c r="Z12" s="89"/>
      <c r="AA12" s="90"/>
      <c r="AC12" s="75"/>
      <c r="AD12" s="73">
        <v>0</v>
      </c>
      <c r="AE12" s="73"/>
      <c r="AF12" s="73"/>
      <c r="AG12" s="73"/>
      <c r="AH12" s="73">
        <v>11</v>
      </c>
      <c r="AI12" s="78">
        <v>651000</v>
      </c>
      <c r="AJ12" s="78">
        <v>99999999999</v>
      </c>
      <c r="AK12" s="79">
        <v>121</v>
      </c>
      <c r="AL12" s="79">
        <v>180</v>
      </c>
      <c r="AM12" s="80">
        <v>10</v>
      </c>
      <c r="AN12" s="76">
        <f t="shared" si="0"/>
        <v>0.0975</v>
      </c>
      <c r="AO12" s="76">
        <v>0.07</v>
      </c>
      <c r="AP12" s="76">
        <v>0.0275</v>
      </c>
    </row>
    <row r="13" spans="1:42" ht="15" customHeight="1">
      <c r="A13" s="1">
        <v>1</v>
      </c>
      <c r="C13" s="43" t="s">
        <v>1</v>
      </c>
      <c r="D13" s="44"/>
      <c r="F13" s="47">
        <v>260</v>
      </c>
      <c r="G13" s="10"/>
      <c r="K13" s="12"/>
      <c r="M13" s="28">
        <v>5</v>
      </c>
      <c r="N13" s="37">
        <v>44077</v>
      </c>
      <c r="O13" s="29">
        <v>1329.0107433612532</v>
      </c>
      <c r="P13" s="29">
        <v>79.05568870518911</v>
      </c>
      <c r="Q13" s="29">
        <v>1207.358118059893</v>
      </c>
      <c r="R13" s="29">
        <v>10</v>
      </c>
      <c r="S13" s="29">
        <v>32.596936596170984</v>
      </c>
      <c r="T13" s="29">
        <v>0</v>
      </c>
      <c r="U13" s="29">
        <v>0</v>
      </c>
      <c r="V13" s="64">
        <v>31</v>
      </c>
      <c r="W13" s="61">
        <v>120729.3948006333</v>
      </c>
      <c r="Y13" s="92"/>
      <c r="Z13" s="90"/>
      <c r="AA13" s="90"/>
      <c r="AC13" s="74" t="s">
        <v>65</v>
      </c>
      <c r="AD13" s="73">
        <v>8599.775108548582</v>
      </c>
      <c r="AE13" s="73"/>
      <c r="AF13" s="73"/>
      <c r="AG13" s="73"/>
      <c r="AH13" s="73">
        <v>12</v>
      </c>
      <c r="AI13" s="78">
        <v>651000</v>
      </c>
      <c r="AJ13" s="78">
        <v>99999999999</v>
      </c>
      <c r="AK13" s="79">
        <v>181</v>
      </c>
      <c r="AL13" s="79">
        <v>999999</v>
      </c>
      <c r="AM13" s="80">
        <v>15</v>
      </c>
      <c r="AN13" s="76">
        <f t="shared" si="0"/>
        <v>0.0975</v>
      </c>
      <c r="AO13" s="76">
        <v>0.07</v>
      </c>
      <c r="AP13" s="76">
        <v>0.0275</v>
      </c>
    </row>
    <row r="14" spans="1:30" ht="15" customHeight="1">
      <c r="A14" s="2" t="s">
        <v>26</v>
      </c>
      <c r="C14" s="43" t="s">
        <v>0</v>
      </c>
      <c r="D14" s="45"/>
      <c r="F14" s="84">
        <v>43896</v>
      </c>
      <c r="G14" s="10" t="s">
        <v>16</v>
      </c>
      <c r="K14" s="11"/>
      <c r="M14" s="28">
        <v>6</v>
      </c>
      <c r="N14" s="37">
        <v>44109</v>
      </c>
      <c r="O14" s="29">
        <v>1329.0107433612532</v>
      </c>
      <c r="P14" s="29">
        <v>40.745848680067624</v>
      </c>
      <c r="Q14" s="29">
        <v>1245.689303120965</v>
      </c>
      <c r="R14" s="29">
        <v>10</v>
      </c>
      <c r="S14" s="29">
        <v>32.57559156022059</v>
      </c>
      <c r="T14" s="29">
        <v>0</v>
      </c>
      <c r="U14" s="29">
        <v>0</v>
      </c>
      <c r="V14" s="64">
        <v>32</v>
      </c>
      <c r="W14" s="61">
        <v>120650.3391119281</v>
      </c>
      <c r="AD14" s="85">
        <v>1800</v>
      </c>
    </row>
    <row r="15" spans="1:30" ht="15" customHeight="1">
      <c r="A15" s="2" t="s">
        <v>27</v>
      </c>
      <c r="C15" s="43" t="s">
        <v>17</v>
      </c>
      <c r="D15" s="44"/>
      <c r="F15" s="9"/>
      <c r="G15" s="6"/>
      <c r="H15" s="13"/>
      <c r="K15" s="11"/>
      <c r="M15" s="28">
        <v>7</v>
      </c>
      <c r="N15" s="37">
        <v>44138</v>
      </c>
      <c r="O15" s="29">
        <v>1329.0107433612532</v>
      </c>
      <c r="P15" s="29">
        <v>158.4656068664194</v>
      </c>
      <c r="Q15" s="29">
        <v>1127.9805463137568</v>
      </c>
      <c r="R15" s="29">
        <v>10</v>
      </c>
      <c r="S15" s="29">
        <v>32.564590181076966</v>
      </c>
      <c r="T15" s="29">
        <v>0</v>
      </c>
      <c r="U15" s="29">
        <v>0</v>
      </c>
      <c r="V15" s="64">
        <v>29</v>
      </c>
      <c r="W15" s="61">
        <v>120609.59326324804</v>
      </c>
      <c r="AD15" s="85">
        <v>5075.142925409216</v>
      </c>
    </row>
    <row r="16" spans="1:30" ht="15" customHeight="1">
      <c r="A16" s="1">
        <v>2</v>
      </c>
      <c r="C16" s="43" t="s">
        <v>25</v>
      </c>
      <c r="D16" s="44"/>
      <c r="F16" s="9"/>
      <c r="G16" s="94"/>
      <c r="H16" s="10"/>
      <c r="I16" s="10"/>
      <c r="K16" s="11"/>
      <c r="M16" s="28">
        <v>8</v>
      </c>
      <c r="N16" s="37">
        <v>44168</v>
      </c>
      <c r="O16" s="29">
        <v>1329.0107433612532</v>
      </c>
      <c r="P16" s="29">
        <v>120.95829316403393</v>
      </c>
      <c r="Q16" s="29">
        <v>1165.5306457299962</v>
      </c>
      <c r="R16" s="29">
        <v>10</v>
      </c>
      <c r="S16" s="29">
        <v>32.521804467223035</v>
      </c>
      <c r="T16" s="29">
        <v>0</v>
      </c>
      <c r="U16" s="29">
        <v>0</v>
      </c>
      <c r="V16" s="64">
        <v>30</v>
      </c>
      <c r="W16" s="61">
        <v>120451.12765638162</v>
      </c>
      <c r="AD16" s="85">
        <v>0</v>
      </c>
    </row>
    <row r="17" spans="3:23" ht="15" customHeight="1">
      <c r="C17" s="43" t="s">
        <v>70</v>
      </c>
      <c r="D17" s="96"/>
      <c r="F17" s="99">
        <v>0</v>
      </c>
      <c r="G17" s="94" t="s">
        <v>67</v>
      </c>
      <c r="H17" s="97">
        <v>0</v>
      </c>
      <c r="K17" s="11"/>
      <c r="M17" s="28">
        <v>9</v>
      </c>
      <c r="N17" s="37">
        <v>44200</v>
      </c>
      <c r="O17" s="29">
        <v>1329.0107433612532</v>
      </c>
      <c r="P17" s="29">
        <v>44.137979635753446</v>
      </c>
      <c r="Q17" s="29">
        <v>1242.383617997431</v>
      </c>
      <c r="R17" s="29">
        <v>10</v>
      </c>
      <c r="S17" s="29">
        <v>32.48914572806874</v>
      </c>
      <c r="T17" s="29">
        <v>0</v>
      </c>
      <c r="U17" s="29">
        <v>0</v>
      </c>
      <c r="V17" s="64">
        <v>32</v>
      </c>
      <c r="W17" s="61">
        <v>120330.16936321759</v>
      </c>
    </row>
    <row r="18" spans="1:23" ht="15" customHeight="1">
      <c r="A18" s="2" t="s">
        <v>69</v>
      </c>
      <c r="C18" s="43" t="s">
        <v>15</v>
      </c>
      <c r="D18" s="44"/>
      <c r="F18" s="9">
        <v>1</v>
      </c>
      <c r="K18" s="11"/>
      <c r="M18" s="28">
        <v>10</v>
      </c>
      <c r="N18" s="37">
        <v>44230</v>
      </c>
      <c r="O18" s="29">
        <v>1329.0107433612532</v>
      </c>
      <c r="P18" s="29">
        <v>122.60040310517519</v>
      </c>
      <c r="Q18" s="29">
        <v>1163.9331117825109</v>
      </c>
      <c r="R18" s="29">
        <v>10</v>
      </c>
      <c r="S18" s="29">
        <v>32.477228473567095</v>
      </c>
      <c r="T18" s="29">
        <v>0</v>
      </c>
      <c r="U18" s="29">
        <v>0</v>
      </c>
      <c r="V18" s="64">
        <v>30</v>
      </c>
      <c r="W18" s="61">
        <v>120286.03138358184</v>
      </c>
    </row>
    <row r="19" spans="1:23" ht="15" customHeight="1">
      <c r="A19" s="2" t="s">
        <v>68</v>
      </c>
      <c r="C19" s="43" t="s">
        <v>28</v>
      </c>
      <c r="D19" s="44"/>
      <c r="E19" s="14" t="str">
        <f>IF($A$12=1,"S/ ","US$.")</f>
        <v>S/ </v>
      </c>
      <c r="F19" s="38"/>
      <c r="K19" s="11"/>
      <c r="M19" s="28">
        <v>11</v>
      </c>
      <c r="N19" s="37">
        <v>44258</v>
      </c>
      <c r="O19" s="29">
        <v>1329.0107433612532</v>
      </c>
      <c r="P19" s="29">
        <v>201.68512364304016</v>
      </c>
      <c r="Q19" s="29">
        <v>1084.8814933534843</v>
      </c>
      <c r="R19" s="29">
        <v>10</v>
      </c>
      <c r="S19" s="29">
        <v>32.444126364728696</v>
      </c>
      <c r="T19" s="29">
        <v>0</v>
      </c>
      <c r="U19" s="29">
        <v>0</v>
      </c>
      <c r="V19" s="64">
        <v>28</v>
      </c>
      <c r="W19" s="61">
        <v>120163.43098047667</v>
      </c>
    </row>
    <row r="20" spans="1:23" ht="15" customHeight="1">
      <c r="A20" s="1">
        <v>1</v>
      </c>
      <c r="C20" s="43" t="s">
        <v>3</v>
      </c>
      <c r="D20" s="44"/>
      <c r="F20" s="39"/>
      <c r="G20" s="10"/>
      <c r="K20" s="11"/>
      <c r="M20" s="28">
        <v>12</v>
      </c>
      <c r="N20" s="37">
        <v>44291</v>
      </c>
      <c r="O20" s="29">
        <v>1329.0107433612532</v>
      </c>
      <c r="P20" s="29">
        <v>9.130358329336836</v>
      </c>
      <c r="Q20" s="29">
        <v>1277.4907136505713</v>
      </c>
      <c r="R20" s="29">
        <v>10</v>
      </c>
      <c r="S20" s="29">
        <v>32.389671381345075</v>
      </c>
      <c r="T20" s="29">
        <v>0</v>
      </c>
      <c r="U20" s="29">
        <v>0</v>
      </c>
      <c r="V20" s="64">
        <v>33</v>
      </c>
      <c r="W20" s="61">
        <v>119961.74585683363</v>
      </c>
    </row>
    <row r="21" spans="1:23" ht="15" customHeight="1">
      <c r="A21" s="42">
        <f>IF($A$20=1,0,0.000219)</f>
        <v>0</v>
      </c>
      <c r="C21" s="43" t="s">
        <v>29</v>
      </c>
      <c r="D21" s="44"/>
      <c r="F21" s="39"/>
      <c r="G21" s="10"/>
      <c r="K21" s="11"/>
      <c r="M21" s="28">
        <v>13</v>
      </c>
      <c r="N21" s="37">
        <v>44319</v>
      </c>
      <c r="O21" s="29">
        <v>1329.0107433612532</v>
      </c>
      <c r="P21" s="29">
        <v>203.64536676458715</v>
      </c>
      <c r="Q21" s="29">
        <v>1082.9781704120699</v>
      </c>
      <c r="R21" s="29">
        <v>10</v>
      </c>
      <c r="S21" s="29">
        <v>32.38720618459615</v>
      </c>
      <c r="T21" s="29">
        <v>0</v>
      </c>
      <c r="U21" s="29">
        <v>0</v>
      </c>
      <c r="V21" s="64">
        <v>28</v>
      </c>
      <c r="W21" s="61">
        <v>119952.6154985043</v>
      </c>
    </row>
    <row r="22" spans="3:23" ht="15" customHeight="1">
      <c r="C22" s="43" t="s">
        <v>66</v>
      </c>
      <c r="D22" s="46"/>
      <c r="E22" s="14"/>
      <c r="F22" s="67"/>
      <c r="G22" s="16"/>
      <c r="K22" s="11"/>
      <c r="M22" s="28">
        <v>14</v>
      </c>
      <c r="N22" s="37">
        <v>44350</v>
      </c>
      <c r="O22" s="29">
        <v>1329.0107433612532</v>
      </c>
      <c r="P22" s="29">
        <v>89.12517116976741</v>
      </c>
      <c r="Q22" s="29">
        <v>1197.553350255916</v>
      </c>
      <c r="R22" s="29">
        <v>10</v>
      </c>
      <c r="S22" s="29">
        <v>32.33222193556971</v>
      </c>
      <c r="T22" s="29">
        <v>0</v>
      </c>
      <c r="U22" s="29">
        <v>0</v>
      </c>
      <c r="V22" s="64">
        <v>31</v>
      </c>
      <c r="W22" s="61">
        <v>119748.97013173971</v>
      </c>
    </row>
    <row r="23" spans="1:23" ht="14.25" customHeight="1">
      <c r="A23" s="2" t="s">
        <v>13</v>
      </c>
      <c r="C23" s="36"/>
      <c r="D23" s="8"/>
      <c r="E23" s="26"/>
      <c r="F23" s="9"/>
      <c r="G23" s="8"/>
      <c r="H23" s="95"/>
      <c r="K23" s="11"/>
      <c r="M23" s="28">
        <v>15</v>
      </c>
      <c r="N23" s="37">
        <v>44382</v>
      </c>
      <c r="O23" s="29">
        <v>1329.0107433612532</v>
      </c>
      <c r="P23" s="29">
        <v>51.23992529342567</v>
      </c>
      <c r="Q23" s="29">
        <v>1235.4626599284736</v>
      </c>
      <c r="R23" s="29">
        <v>10</v>
      </c>
      <c r="S23" s="29">
        <v>32.30815813935388</v>
      </c>
      <c r="T23" s="29">
        <v>0</v>
      </c>
      <c r="U23" s="29">
        <v>0</v>
      </c>
      <c r="V23" s="64">
        <v>32</v>
      </c>
      <c r="W23" s="61">
        <v>119659.84496056994</v>
      </c>
    </row>
    <row r="24" spans="1:23" ht="14.25" customHeight="1">
      <c r="A24" s="2" t="s">
        <v>14</v>
      </c>
      <c r="C24" s="10"/>
      <c r="E24" s="15"/>
      <c r="F24" s="35"/>
      <c r="K24" s="11"/>
      <c r="M24" s="28">
        <v>16</v>
      </c>
      <c r="N24" s="37">
        <v>44411</v>
      </c>
      <c r="O24" s="29">
        <v>1329.0107433612532</v>
      </c>
      <c r="P24" s="29">
        <v>168.09744450246382</v>
      </c>
      <c r="Q24" s="29">
        <v>1118.6189754992647</v>
      </c>
      <c r="R24" s="29">
        <v>10</v>
      </c>
      <c r="S24" s="29">
        <v>32.294323359524654</v>
      </c>
      <c r="T24" s="29">
        <v>0</v>
      </c>
      <c r="U24" s="29">
        <v>0</v>
      </c>
      <c r="V24" s="64">
        <v>29</v>
      </c>
      <c r="W24" s="61">
        <v>119608.60503527652</v>
      </c>
    </row>
    <row r="25" spans="1:23" ht="14.25" customHeight="1">
      <c r="A25" s="1">
        <v>1</v>
      </c>
      <c r="C25" s="10" t="s">
        <v>7</v>
      </c>
      <c r="E25" s="15" t="s">
        <v>8</v>
      </c>
      <c r="K25" s="11"/>
      <c r="M25" s="28">
        <v>17</v>
      </c>
      <c r="N25" s="37">
        <v>44442</v>
      </c>
      <c r="O25" s="29">
        <v>1329.0107433612532</v>
      </c>
      <c r="P25" s="29">
        <v>92.29324541940662</v>
      </c>
      <c r="Q25" s="29">
        <v>1194.4685608923376</v>
      </c>
      <c r="R25" s="29">
        <v>10</v>
      </c>
      <c r="S25" s="29">
        <v>32.24893704950899</v>
      </c>
      <c r="T25" s="29">
        <v>0</v>
      </c>
      <c r="U25" s="29">
        <v>0</v>
      </c>
      <c r="V25" s="64">
        <v>31</v>
      </c>
      <c r="W25" s="61">
        <v>119440.50759077405</v>
      </c>
    </row>
    <row r="26" spans="3:23" ht="14.25" customHeight="1">
      <c r="C26" s="10"/>
      <c r="H26" s="17"/>
      <c r="K26" s="11"/>
      <c r="M26" s="28">
        <v>18</v>
      </c>
      <c r="N26" s="37">
        <v>44473</v>
      </c>
      <c r="O26" s="29">
        <v>1329.0107433612532</v>
      </c>
      <c r="P26" s="29">
        <v>93.24114610554366</v>
      </c>
      <c r="Q26" s="29">
        <v>1193.5455793824638</v>
      </c>
      <c r="R26" s="29">
        <v>10</v>
      </c>
      <c r="S26" s="29">
        <v>32.22401787324575</v>
      </c>
      <c r="T26" s="29">
        <v>0</v>
      </c>
      <c r="U26" s="29">
        <v>0</v>
      </c>
      <c r="V26" s="64">
        <v>31</v>
      </c>
      <c r="W26" s="61">
        <v>119348.21434535465</v>
      </c>
    </row>
    <row r="27" spans="1:23" ht="14.25" customHeight="1">
      <c r="A27" s="2" t="s">
        <v>5</v>
      </c>
      <c r="C27" s="50" t="s">
        <v>71</v>
      </c>
      <c r="D27" s="51"/>
      <c r="E27" s="51"/>
      <c r="F27" s="52">
        <v>1329.0107433612532</v>
      </c>
      <c r="G27" s="51"/>
      <c r="H27" s="51"/>
      <c r="K27" s="11"/>
      <c r="M27" s="28">
        <v>19</v>
      </c>
      <c r="N27" s="37">
        <v>44503</v>
      </c>
      <c r="O27" s="29">
        <v>1329.0107433612532</v>
      </c>
      <c r="P27" s="29">
        <v>132.85569758078742</v>
      </c>
      <c r="Q27" s="29">
        <v>1153.9562030166685</v>
      </c>
      <c r="R27" s="29">
        <v>10</v>
      </c>
      <c r="S27" s="29">
        <v>32.19884276379725</v>
      </c>
      <c r="T27" s="29">
        <v>0</v>
      </c>
      <c r="U27" s="29">
        <v>0</v>
      </c>
      <c r="V27" s="64">
        <v>30</v>
      </c>
      <c r="W27" s="61">
        <v>119254.9731992491</v>
      </c>
    </row>
    <row r="28" spans="1:23" ht="14.25" customHeight="1">
      <c r="A28" s="2" t="s">
        <v>11</v>
      </c>
      <c r="C28" s="10"/>
      <c r="F28" s="41"/>
      <c r="K28" s="11"/>
      <c r="M28" s="28">
        <v>20</v>
      </c>
      <c r="N28" s="37">
        <v>44533</v>
      </c>
      <c r="O28" s="29">
        <v>1329.0107433612532</v>
      </c>
      <c r="P28" s="29">
        <v>134.1771305727921</v>
      </c>
      <c r="Q28" s="29">
        <v>1152.6706410630106</v>
      </c>
      <c r="R28" s="29">
        <v>10</v>
      </c>
      <c r="S28" s="29">
        <v>32.16297172545044</v>
      </c>
      <c r="T28" s="29">
        <v>0</v>
      </c>
      <c r="U28" s="29">
        <v>0</v>
      </c>
      <c r="V28" s="64">
        <v>30</v>
      </c>
      <c r="W28" s="61">
        <v>119122.11750166831</v>
      </c>
    </row>
    <row r="29" spans="1:23" ht="14.25" customHeight="1">
      <c r="A29" s="2" t="s">
        <v>12</v>
      </c>
      <c r="K29" s="11"/>
      <c r="M29" s="28">
        <v>21</v>
      </c>
      <c r="N29" s="37">
        <v>44564</v>
      </c>
      <c r="O29" s="29">
        <v>1329.0107433612532</v>
      </c>
      <c r="P29" s="29">
        <v>96.94135131390505</v>
      </c>
      <c r="Q29" s="29">
        <v>1189.9426481471523</v>
      </c>
      <c r="R29" s="29">
        <v>10</v>
      </c>
      <c r="S29" s="29">
        <v>32.126743900195784</v>
      </c>
      <c r="T29" s="29">
        <v>0</v>
      </c>
      <c r="U29" s="29">
        <v>0</v>
      </c>
      <c r="V29" s="64">
        <v>31</v>
      </c>
      <c r="W29" s="61">
        <v>118987.94037109552</v>
      </c>
    </row>
    <row r="30" spans="1:23" ht="14.25" customHeight="1">
      <c r="A30" s="1">
        <v>1</v>
      </c>
      <c r="C30" s="104" t="s">
        <v>72</v>
      </c>
      <c r="D30" s="104"/>
      <c r="E30" s="104"/>
      <c r="F30" s="104"/>
      <c r="G30" s="104"/>
      <c r="H30" s="104"/>
      <c r="K30" s="11"/>
      <c r="M30" s="28">
        <v>22</v>
      </c>
      <c r="N30" s="37">
        <v>44595</v>
      </c>
      <c r="O30" s="29">
        <v>1329.0107433612532</v>
      </c>
      <c r="P30" s="29">
        <v>97.93699051813832</v>
      </c>
      <c r="Q30" s="29">
        <v>1188.9731831077738</v>
      </c>
      <c r="R30" s="29">
        <v>10</v>
      </c>
      <c r="S30" s="29">
        <v>32.10056973534103</v>
      </c>
      <c r="T30" s="29">
        <v>0</v>
      </c>
      <c r="U30" s="29">
        <v>0</v>
      </c>
      <c r="V30" s="64">
        <v>31</v>
      </c>
      <c r="W30" s="61">
        <v>118890.99901978162</v>
      </c>
    </row>
    <row r="31" spans="1:23" ht="14.25" customHeight="1">
      <c r="A31" s="27">
        <f>IF($A$30=1,0.00027,IF($A$30=2,0.00052,0))</f>
        <v>0.00027</v>
      </c>
      <c r="C31" s="104"/>
      <c r="D31" s="104"/>
      <c r="E31" s="104"/>
      <c r="F31" s="104"/>
      <c r="G31" s="104"/>
      <c r="H31" s="104"/>
      <c r="K31" s="11"/>
      <c r="M31" s="28">
        <v>23</v>
      </c>
      <c r="N31" s="37">
        <v>44623</v>
      </c>
      <c r="O31" s="29">
        <v>1329.0107433612532</v>
      </c>
      <c r="P31" s="29">
        <v>214.42733918368708</v>
      </c>
      <c r="Q31" s="29">
        <v>1072.509277429665</v>
      </c>
      <c r="R31" s="29">
        <v>10</v>
      </c>
      <c r="S31" s="29">
        <v>32.07412674790113</v>
      </c>
      <c r="T31" s="29">
        <v>0</v>
      </c>
      <c r="U31" s="29">
        <v>0</v>
      </c>
      <c r="V31" s="64">
        <v>28</v>
      </c>
      <c r="W31" s="61">
        <v>118793.06202926348</v>
      </c>
    </row>
    <row r="32" spans="3:23" ht="14.25" customHeight="1">
      <c r="C32" s="105" t="s">
        <v>73</v>
      </c>
      <c r="D32" s="105"/>
      <c r="E32" s="105"/>
      <c r="F32" s="105"/>
      <c r="G32" s="105"/>
      <c r="H32" s="105"/>
      <c r="K32" s="11"/>
      <c r="M32" s="28">
        <v>24</v>
      </c>
      <c r="N32" s="37">
        <v>44655</v>
      </c>
      <c r="O32" s="29">
        <v>1329.0107433612532</v>
      </c>
      <c r="P32" s="29">
        <v>62.69512005466166</v>
      </c>
      <c r="Q32" s="29">
        <v>1224.29939194027</v>
      </c>
      <c r="R32" s="29">
        <v>10</v>
      </c>
      <c r="S32" s="29">
        <v>32.016231366321534</v>
      </c>
      <c r="T32" s="29">
        <v>0</v>
      </c>
      <c r="U32" s="29">
        <v>0</v>
      </c>
      <c r="V32" s="64">
        <v>32</v>
      </c>
      <c r="W32" s="61">
        <v>118578.6346900798</v>
      </c>
    </row>
    <row r="33" spans="1:23" ht="14.25" customHeight="1">
      <c r="A33" s="2" t="s">
        <v>24</v>
      </c>
      <c r="C33" s="105"/>
      <c r="D33" s="105"/>
      <c r="E33" s="105"/>
      <c r="F33" s="105"/>
      <c r="G33" s="105"/>
      <c r="H33" s="105"/>
      <c r="M33" s="28">
        <v>25</v>
      </c>
      <c r="N33" s="37">
        <v>44684</v>
      </c>
      <c r="O33" s="29">
        <v>1329.0107433612532</v>
      </c>
      <c r="P33" s="29">
        <v>178.61143063908534</v>
      </c>
      <c r="Q33" s="29">
        <v>1108.400009038261</v>
      </c>
      <c r="R33" s="29">
        <v>10</v>
      </c>
      <c r="S33" s="29">
        <v>31.999303683906778</v>
      </c>
      <c r="T33" s="29">
        <v>0</v>
      </c>
      <c r="U33" s="29">
        <v>0</v>
      </c>
      <c r="V33" s="64">
        <v>29</v>
      </c>
      <c r="W33" s="61">
        <v>118515.93957002513</v>
      </c>
    </row>
    <row r="34" spans="1:23" ht="14.25" customHeight="1">
      <c r="A34" s="2" t="s">
        <v>23</v>
      </c>
      <c r="C34" s="105"/>
      <c r="D34" s="105"/>
      <c r="E34" s="105"/>
      <c r="F34" s="105"/>
      <c r="G34" s="105"/>
      <c r="H34" s="105"/>
      <c r="M34" s="28">
        <v>26</v>
      </c>
      <c r="N34" s="37">
        <v>44715</v>
      </c>
      <c r="O34" s="29">
        <v>1329.0107433612532</v>
      </c>
      <c r="P34" s="29">
        <v>103.6234847467895</v>
      </c>
      <c r="Q34" s="29">
        <v>1183.4361800168294</v>
      </c>
      <c r="R34" s="29">
        <v>10</v>
      </c>
      <c r="S34" s="29">
        <v>31.951078597634226</v>
      </c>
      <c r="T34" s="29">
        <v>0</v>
      </c>
      <c r="U34" s="29">
        <v>0</v>
      </c>
      <c r="V34" s="64">
        <v>31</v>
      </c>
      <c r="W34" s="61">
        <v>118337.32813938605</v>
      </c>
    </row>
    <row r="35" spans="1:23" ht="14.25" customHeight="1">
      <c r="A35" s="1">
        <v>1</v>
      </c>
      <c r="C35" s="105"/>
      <c r="D35" s="105"/>
      <c r="E35" s="105"/>
      <c r="F35" s="105"/>
      <c r="G35" s="105"/>
      <c r="H35" s="105"/>
      <c r="M35" s="28">
        <v>27</v>
      </c>
      <c r="N35" s="37">
        <v>44746</v>
      </c>
      <c r="O35" s="29">
        <v>1329.0107433612532</v>
      </c>
      <c r="P35" s="29">
        <v>104.68775301306415</v>
      </c>
      <c r="Q35" s="29">
        <v>1182.3998900914364</v>
      </c>
      <c r="R35" s="29">
        <v>10</v>
      </c>
      <c r="S35" s="29">
        <v>31.92310025675259</v>
      </c>
      <c r="T35" s="29">
        <v>0</v>
      </c>
      <c r="U35" s="29">
        <v>0</v>
      </c>
      <c r="V35" s="64">
        <v>31</v>
      </c>
      <c r="W35" s="61">
        <v>118233.70465463927</v>
      </c>
    </row>
    <row r="36" spans="3:23" ht="14.25" customHeight="1">
      <c r="C36" s="103" t="s">
        <v>81</v>
      </c>
      <c r="D36" s="100"/>
      <c r="E36" s="100"/>
      <c r="F36" s="100"/>
      <c r="G36" s="100"/>
      <c r="H36" s="100"/>
      <c r="M36" s="28">
        <v>28</v>
      </c>
      <c r="N36" s="37">
        <v>44776</v>
      </c>
      <c r="O36" s="29">
        <v>1329.0107433612532</v>
      </c>
      <c r="P36" s="29">
        <v>144.05488456582214</v>
      </c>
      <c r="Q36" s="29">
        <v>1143.061024231992</v>
      </c>
      <c r="R36" s="29">
        <v>10</v>
      </c>
      <c r="S36" s="29">
        <v>31.894834563439066</v>
      </c>
      <c r="T36" s="29">
        <v>0</v>
      </c>
      <c r="U36" s="29">
        <v>0</v>
      </c>
      <c r="V36" s="64">
        <v>30</v>
      </c>
      <c r="W36" s="61">
        <v>118129.01690162621</v>
      </c>
    </row>
    <row r="37" spans="13:23" ht="14.25" customHeight="1">
      <c r="M37" s="28">
        <v>29</v>
      </c>
      <c r="N37" s="37">
        <v>44809</v>
      </c>
      <c r="O37" s="29">
        <v>1329.0107433612532</v>
      </c>
      <c r="P37" s="29">
        <v>30.715159039533784</v>
      </c>
      <c r="Q37" s="29">
        <v>1256.439644577113</v>
      </c>
      <c r="R37" s="29">
        <v>10</v>
      </c>
      <c r="S37" s="29">
        <v>31.855939744606292</v>
      </c>
      <c r="T37" s="29">
        <v>0</v>
      </c>
      <c r="U37" s="29">
        <v>0</v>
      </c>
      <c r="V37" s="64">
        <v>33</v>
      </c>
      <c r="W37" s="61">
        <v>117984.96201706039</v>
      </c>
    </row>
    <row r="38" spans="3:23" ht="14.25" customHeight="1">
      <c r="C38" s="20"/>
      <c r="M38" s="28">
        <v>30</v>
      </c>
      <c r="N38" s="37">
        <v>44837</v>
      </c>
      <c r="O38" s="29">
        <v>1329.0107433612532</v>
      </c>
      <c r="P38" s="29">
        <v>222.22696402287784</v>
      </c>
      <c r="Q38" s="29">
        <v>1064.9361326867097</v>
      </c>
      <c r="R38" s="29">
        <v>10</v>
      </c>
      <c r="S38" s="29">
        <v>31.847646651665617</v>
      </c>
      <c r="T38" s="29">
        <v>0</v>
      </c>
      <c r="U38" s="29">
        <v>0</v>
      </c>
      <c r="V38" s="64">
        <v>28</v>
      </c>
      <c r="W38" s="61">
        <v>117954.24685802085</v>
      </c>
    </row>
    <row r="39" spans="1:23" ht="14.25" customHeight="1">
      <c r="A39" s="2" t="str">
        <f>IF(AND(A12=1,A35=1),"10",IF(AND(A12=2,A35=1),"3","0"))</f>
        <v>10</v>
      </c>
      <c r="C39" s="20"/>
      <c r="M39" s="28">
        <v>31</v>
      </c>
      <c r="N39" s="37">
        <v>44868</v>
      </c>
      <c r="O39" s="29">
        <v>1329.0107433612532</v>
      </c>
      <c r="P39" s="29">
        <v>109.84032216019146</v>
      </c>
      <c r="Q39" s="29">
        <v>1177.3827758296823</v>
      </c>
      <c r="R39" s="29">
        <v>10</v>
      </c>
      <c r="S39" s="29">
        <v>31.78764537137944</v>
      </c>
      <c r="T39" s="29">
        <v>0</v>
      </c>
      <c r="U39" s="29">
        <v>0</v>
      </c>
      <c r="V39" s="64">
        <v>31</v>
      </c>
      <c r="W39" s="61">
        <v>117732.01989399797</v>
      </c>
    </row>
    <row r="40" spans="3:23" ht="14.25" customHeight="1">
      <c r="C40" s="20"/>
      <c r="M40" s="28">
        <v>32</v>
      </c>
      <c r="N40" s="37">
        <v>44900</v>
      </c>
      <c r="O40" s="29">
        <v>1329.0107433612532</v>
      </c>
      <c r="P40" s="29">
        <v>72.82856029184752</v>
      </c>
      <c r="Q40" s="29">
        <v>1214.4241945850094</v>
      </c>
      <c r="R40" s="29">
        <v>10</v>
      </c>
      <c r="S40" s="29">
        <v>31.75798848439619</v>
      </c>
      <c r="T40" s="29">
        <v>0</v>
      </c>
      <c r="U40" s="29">
        <v>0</v>
      </c>
      <c r="V40" s="64">
        <v>32</v>
      </c>
      <c r="W40" s="61">
        <v>117622.17957183778</v>
      </c>
    </row>
    <row r="41" spans="3:23" ht="14.25" customHeight="1">
      <c r="C41" s="21"/>
      <c r="M41" s="28">
        <v>33</v>
      </c>
      <c r="N41" s="37">
        <v>44929</v>
      </c>
      <c r="O41" s="29">
        <v>1329.0107433612532</v>
      </c>
      <c r="P41" s="29">
        <v>187.91226335216956</v>
      </c>
      <c r="Q41" s="29">
        <v>1099.3601552359662</v>
      </c>
      <c r="R41" s="29">
        <v>10</v>
      </c>
      <c r="S41" s="29">
        <v>31.73832477311739</v>
      </c>
      <c r="T41" s="29">
        <v>0</v>
      </c>
      <c r="U41" s="29">
        <v>0</v>
      </c>
      <c r="V41" s="64">
        <v>29</v>
      </c>
      <c r="W41" s="61">
        <v>117549.35101154594</v>
      </c>
    </row>
    <row r="42" spans="1:23" ht="14.25" customHeight="1">
      <c r="A42" s="68" t="s">
        <v>43</v>
      </c>
      <c r="M42" s="28">
        <v>34</v>
      </c>
      <c r="N42" s="37">
        <v>44960</v>
      </c>
      <c r="O42" s="29">
        <v>1329.0107433612532</v>
      </c>
      <c r="P42" s="29">
        <v>113.64638749878587</v>
      </c>
      <c r="Q42" s="29">
        <v>1173.676767400455</v>
      </c>
      <c r="R42" s="29">
        <v>10</v>
      </c>
      <c r="S42" s="29">
        <v>31.687588462012304</v>
      </c>
      <c r="T42" s="29">
        <v>0</v>
      </c>
      <c r="U42" s="29">
        <v>0</v>
      </c>
      <c r="V42" s="64">
        <v>31</v>
      </c>
      <c r="W42" s="61">
        <v>117361.43874819376</v>
      </c>
    </row>
    <row r="43" spans="1:23" ht="14.25" customHeight="1">
      <c r="A43" s="68" t="s">
        <v>44</v>
      </c>
      <c r="M43" s="28">
        <v>35</v>
      </c>
      <c r="N43" s="37">
        <v>44988</v>
      </c>
      <c r="O43" s="29">
        <v>1329.0107433612532</v>
      </c>
      <c r="P43" s="29">
        <v>228.79584860437419</v>
      </c>
      <c r="Q43" s="29">
        <v>1058.5579908194914</v>
      </c>
      <c r="R43" s="29">
        <v>10</v>
      </c>
      <c r="S43" s="29">
        <v>31.656903937387632</v>
      </c>
      <c r="T43" s="29">
        <v>0</v>
      </c>
      <c r="U43" s="29">
        <v>0</v>
      </c>
      <c r="V43" s="64">
        <v>28</v>
      </c>
      <c r="W43" s="61">
        <v>117247.79236069498</v>
      </c>
    </row>
    <row r="44" spans="13:23" ht="14.25" customHeight="1">
      <c r="M44" s="28">
        <v>36</v>
      </c>
      <c r="N44" s="37">
        <v>45019</v>
      </c>
      <c r="O44" s="29">
        <v>1329.0107433612532</v>
      </c>
      <c r="P44" s="29">
        <v>117.16345127836517</v>
      </c>
      <c r="Q44" s="29">
        <v>1170.2521630246235</v>
      </c>
      <c r="R44" s="29">
        <v>10</v>
      </c>
      <c r="S44" s="29">
        <v>31.59512905826445</v>
      </c>
      <c r="T44" s="29">
        <v>0</v>
      </c>
      <c r="U44" s="29">
        <v>0</v>
      </c>
      <c r="V44" s="64">
        <v>31</v>
      </c>
      <c r="W44" s="61">
        <v>117018.9965120906</v>
      </c>
    </row>
    <row r="45" spans="1:23" ht="14.25" customHeight="1">
      <c r="A45" s="2" t="s">
        <v>18</v>
      </c>
      <c r="H45" s="3"/>
      <c r="M45" s="28">
        <v>37</v>
      </c>
      <c r="N45" s="37">
        <v>45049</v>
      </c>
      <c r="O45" s="29">
        <v>1329.0107433612532</v>
      </c>
      <c r="P45" s="29">
        <v>156.26091896280874</v>
      </c>
      <c r="Q45" s="29">
        <v>1131.1863294720251</v>
      </c>
      <c r="R45" s="29">
        <v>10</v>
      </c>
      <c r="S45" s="29">
        <v>31.563494926419292</v>
      </c>
      <c r="T45" s="29">
        <v>0</v>
      </c>
      <c r="U45" s="29">
        <v>0</v>
      </c>
      <c r="V45" s="64">
        <v>30</v>
      </c>
      <c r="W45" s="61">
        <v>116901.83306081223</v>
      </c>
    </row>
    <row r="46" spans="1:23" ht="14.25" customHeight="1">
      <c r="A46" s="2" t="s">
        <v>19</v>
      </c>
      <c r="M46" s="28">
        <v>38</v>
      </c>
      <c r="N46" s="37">
        <v>45082</v>
      </c>
      <c r="O46" s="29">
        <v>1329.0107433612532</v>
      </c>
      <c r="P46" s="29">
        <v>44.24824390213228</v>
      </c>
      <c r="Q46" s="29">
        <v>1243.2411949808215</v>
      </c>
      <c r="R46" s="29">
        <v>10</v>
      </c>
      <c r="S46" s="29">
        <v>31.521304478299335</v>
      </c>
      <c r="T46" s="29">
        <v>0</v>
      </c>
      <c r="U46" s="29">
        <v>0</v>
      </c>
      <c r="V46" s="64">
        <v>33</v>
      </c>
      <c r="W46" s="61">
        <v>116745.57214184942</v>
      </c>
    </row>
    <row r="47" spans="13:23" ht="14.25" customHeight="1">
      <c r="M47" s="28">
        <v>39</v>
      </c>
      <c r="N47" s="37">
        <v>45110</v>
      </c>
      <c r="O47" s="29">
        <v>1329.0107433612532</v>
      </c>
      <c r="P47" s="29">
        <v>233.87712174058495</v>
      </c>
      <c r="Q47" s="29">
        <v>1053.6242641682225</v>
      </c>
      <c r="R47" s="29">
        <v>10</v>
      </c>
      <c r="S47" s="29">
        <v>31.50935745244576</v>
      </c>
      <c r="T47" s="29">
        <v>0</v>
      </c>
      <c r="U47" s="29">
        <v>0</v>
      </c>
      <c r="V47" s="64">
        <v>28</v>
      </c>
      <c r="W47" s="61">
        <v>116701.3238979473</v>
      </c>
    </row>
    <row r="48" spans="13:23" ht="14.25" customHeight="1">
      <c r="M48" s="28">
        <v>40</v>
      </c>
      <c r="N48" s="37">
        <v>45141</v>
      </c>
      <c r="O48" s="29">
        <v>1329.0107433612532</v>
      </c>
      <c r="P48" s="29">
        <v>122.8281602254514</v>
      </c>
      <c r="Q48" s="29">
        <v>1164.736372506226</v>
      </c>
      <c r="R48" s="29">
        <v>10</v>
      </c>
      <c r="S48" s="29">
        <v>31.446210629575802</v>
      </c>
      <c r="T48" s="29">
        <v>0</v>
      </c>
      <c r="U48" s="29">
        <v>0</v>
      </c>
      <c r="V48" s="64">
        <v>31</v>
      </c>
      <c r="W48" s="61">
        <v>116467.4467762067</v>
      </c>
    </row>
    <row r="49" spans="13:23" ht="14.25" customHeight="1">
      <c r="M49" s="28">
        <v>41</v>
      </c>
      <c r="N49" s="37">
        <v>45173</v>
      </c>
      <c r="O49" s="29">
        <v>1329.0107433612532</v>
      </c>
      <c r="P49" s="29">
        <v>86.36404914921167</v>
      </c>
      <c r="Q49" s="29">
        <v>1201.2336471857266</v>
      </c>
      <c r="R49" s="29">
        <v>10</v>
      </c>
      <c r="S49" s="29">
        <v>31.413047026314928</v>
      </c>
      <c r="T49" s="29">
        <v>0</v>
      </c>
      <c r="U49" s="29">
        <v>0</v>
      </c>
      <c r="V49" s="64">
        <v>32</v>
      </c>
      <c r="W49" s="61">
        <v>116344.61861598125</v>
      </c>
    </row>
    <row r="50" spans="13:23" ht="14.25" customHeight="1">
      <c r="M50" s="28">
        <v>42</v>
      </c>
      <c r="N50" s="37">
        <v>45202</v>
      </c>
      <c r="O50" s="29">
        <v>1329.0107433612532</v>
      </c>
      <c r="P50" s="29">
        <v>200.33561757398547</v>
      </c>
      <c r="Q50" s="29">
        <v>1087.285397054223</v>
      </c>
      <c r="R50" s="29">
        <v>10</v>
      </c>
      <c r="S50" s="29">
        <v>31.38972873304464</v>
      </c>
      <c r="T50" s="29">
        <v>0</v>
      </c>
      <c r="U50" s="29">
        <v>0</v>
      </c>
      <c r="V50" s="64">
        <v>29</v>
      </c>
      <c r="W50" s="61">
        <v>116258.25456683204</v>
      </c>
    </row>
    <row r="51" spans="13:23" ht="14.25" customHeight="1">
      <c r="M51" s="28">
        <v>43</v>
      </c>
      <c r="N51" s="37">
        <v>45233</v>
      </c>
      <c r="O51" s="29">
        <v>1329.0107433612532</v>
      </c>
      <c r="P51" s="29">
        <v>127.03422868032789</v>
      </c>
      <c r="Q51" s="29">
        <v>1160.6408765646256</v>
      </c>
      <c r="R51" s="29">
        <v>10</v>
      </c>
      <c r="S51" s="29">
        <v>31.335638116299666</v>
      </c>
      <c r="T51" s="29">
        <v>0</v>
      </c>
      <c r="U51" s="29">
        <v>0</v>
      </c>
      <c r="V51" s="64">
        <v>31</v>
      </c>
      <c r="W51" s="61">
        <v>116057.91894925805</v>
      </c>
    </row>
    <row r="52" spans="13:23" ht="14.25" customHeight="1">
      <c r="M52" s="28">
        <v>44</v>
      </c>
      <c r="N52" s="37">
        <v>45264</v>
      </c>
      <c r="O52" s="29">
        <v>1329.0107433612532</v>
      </c>
      <c r="P52" s="29">
        <v>128.3389377300721</v>
      </c>
      <c r="Q52" s="29">
        <v>1159.370466756625</v>
      </c>
      <c r="R52" s="29">
        <v>10</v>
      </c>
      <c r="S52" s="29">
        <v>31.301338874555977</v>
      </c>
      <c r="T52" s="29">
        <v>0</v>
      </c>
      <c r="U52" s="29">
        <v>0</v>
      </c>
      <c r="V52" s="64">
        <v>31</v>
      </c>
      <c r="W52" s="61">
        <v>115930.88472057773</v>
      </c>
    </row>
    <row r="53" spans="13:23" ht="14.25" customHeight="1">
      <c r="M53" s="28">
        <v>45</v>
      </c>
      <c r="N53" s="37">
        <v>45294</v>
      </c>
      <c r="O53" s="29">
        <v>1329.0107433612532</v>
      </c>
      <c r="P53" s="29">
        <v>167.19484579654662</v>
      </c>
      <c r="Q53" s="29">
        <v>1120.5492102033377</v>
      </c>
      <c r="R53" s="29">
        <v>10</v>
      </c>
      <c r="S53" s="29">
        <v>31.26668736136886</v>
      </c>
      <c r="T53" s="29">
        <v>0</v>
      </c>
      <c r="U53" s="29">
        <v>0</v>
      </c>
      <c r="V53" s="64">
        <v>30</v>
      </c>
      <c r="W53" s="61">
        <v>115802.54578284765</v>
      </c>
    </row>
    <row r="54" spans="13:23" ht="14.25" customHeight="1">
      <c r="M54" s="28">
        <v>46</v>
      </c>
      <c r="N54" s="37">
        <v>45327</v>
      </c>
      <c r="O54" s="29">
        <v>1329.0107433612532</v>
      </c>
      <c r="P54" s="29">
        <v>56.370916582699756</v>
      </c>
      <c r="Q54" s="29">
        <v>1231.4182820255496</v>
      </c>
      <c r="R54" s="29">
        <v>10</v>
      </c>
      <c r="S54" s="29">
        <v>31.22154475300379</v>
      </c>
      <c r="T54" s="29">
        <v>0</v>
      </c>
      <c r="U54" s="29">
        <v>0</v>
      </c>
      <c r="V54" s="64">
        <v>33</v>
      </c>
      <c r="W54" s="61">
        <v>115635.3509370511</v>
      </c>
    </row>
    <row r="55" spans="13:23" ht="14.25" customHeight="1">
      <c r="M55" s="28">
        <v>47</v>
      </c>
      <c r="N55" s="37">
        <v>45355</v>
      </c>
      <c r="O55" s="29">
        <v>1329.0107433612532</v>
      </c>
      <c r="P55" s="29">
        <v>244.31310511929507</v>
      </c>
      <c r="Q55" s="29">
        <v>1043.4913136364316</v>
      </c>
      <c r="R55" s="29">
        <v>10</v>
      </c>
      <c r="S55" s="29">
        <v>31.20632460552646</v>
      </c>
      <c r="T55" s="29">
        <v>0</v>
      </c>
      <c r="U55" s="29">
        <v>0</v>
      </c>
      <c r="V55" s="64">
        <v>28</v>
      </c>
      <c r="W55" s="61">
        <v>115578.9800204684</v>
      </c>
    </row>
    <row r="56" spans="13:23" ht="14.25" customHeight="1">
      <c r="M56" s="28">
        <v>48</v>
      </c>
      <c r="N56" s="37">
        <v>45385</v>
      </c>
      <c r="O56" s="29">
        <v>1329.0107433612532</v>
      </c>
      <c r="P56" s="29">
        <v>171.8485458864388</v>
      </c>
      <c r="Q56" s="29">
        <v>1116.02183740767</v>
      </c>
      <c r="R56" s="29">
        <v>10</v>
      </c>
      <c r="S56" s="29">
        <v>31.14036006714425</v>
      </c>
      <c r="T56" s="29">
        <v>0</v>
      </c>
      <c r="U56" s="29">
        <v>0</v>
      </c>
      <c r="V56" s="64">
        <v>30</v>
      </c>
      <c r="W56" s="61">
        <v>115334.66691534911</v>
      </c>
    </row>
    <row r="57" spans="13:23" ht="14.25" customHeight="1">
      <c r="M57" s="28">
        <v>49</v>
      </c>
      <c r="N57" s="37">
        <v>45415</v>
      </c>
      <c r="O57" s="29">
        <v>1329.0107433612532</v>
      </c>
      <c r="P57" s="29">
        <v>173.55781648828335</v>
      </c>
      <c r="Q57" s="29">
        <v>1114.358965913215</v>
      </c>
      <c r="R57" s="29">
        <v>10</v>
      </c>
      <c r="S57" s="29">
        <v>31.093960959754913</v>
      </c>
      <c r="T57" s="29">
        <v>0</v>
      </c>
      <c r="U57" s="29">
        <v>0</v>
      </c>
      <c r="V57" s="64">
        <v>30</v>
      </c>
      <c r="W57" s="61">
        <v>115162.81836946266</v>
      </c>
    </row>
    <row r="58" spans="13:23" ht="14.25" customHeight="1">
      <c r="M58" s="28">
        <v>50</v>
      </c>
      <c r="N58" s="37">
        <v>45446</v>
      </c>
      <c r="O58" s="29">
        <v>1329.0107433612532</v>
      </c>
      <c r="P58" s="29">
        <v>138.00991842316782</v>
      </c>
      <c r="Q58" s="29">
        <v>1149.9537245887823</v>
      </c>
      <c r="R58" s="29">
        <v>10</v>
      </c>
      <c r="S58" s="29">
        <v>31.047100349303076</v>
      </c>
      <c r="T58" s="29">
        <v>0</v>
      </c>
      <c r="U58" s="29">
        <v>0</v>
      </c>
      <c r="V58" s="64">
        <v>31</v>
      </c>
      <c r="W58" s="61">
        <v>114989.26055297437</v>
      </c>
    </row>
    <row r="59" spans="13:23" ht="14.25" customHeight="1">
      <c r="M59" s="28">
        <v>51</v>
      </c>
      <c r="N59" s="37">
        <v>45476</v>
      </c>
      <c r="O59" s="29">
        <v>1329.0107433612532</v>
      </c>
      <c r="P59" s="29">
        <v>176.65678696266465</v>
      </c>
      <c r="Q59" s="29">
        <v>1111.3441187272597</v>
      </c>
      <c r="R59" s="29">
        <v>10</v>
      </c>
      <c r="S59" s="29">
        <v>31.00983767132882</v>
      </c>
      <c r="T59" s="29">
        <v>0</v>
      </c>
      <c r="U59" s="29">
        <v>0</v>
      </c>
      <c r="V59" s="64">
        <v>30</v>
      </c>
      <c r="W59" s="61">
        <v>114851.25063455121</v>
      </c>
    </row>
    <row r="60" spans="13:23" ht="14.25" customHeight="1">
      <c r="M60" s="28">
        <v>52</v>
      </c>
      <c r="N60" s="37">
        <v>45509</v>
      </c>
      <c r="O60" s="29">
        <v>1329.0107433612532</v>
      </c>
      <c r="P60" s="29">
        <v>66.86156805895648</v>
      </c>
      <c r="Q60" s="29">
        <v>1221.1870349634478</v>
      </c>
      <c r="R60" s="29">
        <v>10</v>
      </c>
      <c r="S60" s="29">
        <v>30.9621403388489</v>
      </c>
      <c r="T60" s="29">
        <v>0</v>
      </c>
      <c r="U60" s="29">
        <v>0</v>
      </c>
      <c r="V60" s="64">
        <v>33</v>
      </c>
      <c r="W60" s="61">
        <v>114674.59384758855</v>
      </c>
    </row>
    <row r="61" spans="13:23" ht="14.25" customHeight="1">
      <c r="M61" s="28">
        <v>53</v>
      </c>
      <c r="N61" s="37">
        <v>45538</v>
      </c>
      <c r="O61" s="29">
        <v>1329.0107433612532</v>
      </c>
      <c r="P61" s="29">
        <v>216.21748535397452</v>
      </c>
      <c r="Q61" s="29">
        <v>1071.8491702918056</v>
      </c>
      <c r="R61" s="29">
        <v>10</v>
      </c>
      <c r="S61" s="29">
        <v>30.944087715472985</v>
      </c>
      <c r="T61" s="29">
        <v>0</v>
      </c>
      <c r="U61" s="29">
        <v>0</v>
      </c>
      <c r="V61" s="64">
        <v>29</v>
      </c>
      <c r="W61" s="61">
        <v>114607.73227952959</v>
      </c>
    </row>
    <row r="62" spans="13:23" ht="14.25" customHeight="1">
      <c r="M62" s="28">
        <v>54</v>
      </c>
      <c r="N62" s="37">
        <v>45568</v>
      </c>
      <c r="O62" s="29">
        <v>1329.0107433612532</v>
      </c>
      <c r="P62" s="29">
        <v>181.22949342645737</v>
      </c>
      <c r="Q62" s="29">
        <v>1106.8955409403684</v>
      </c>
      <c r="R62" s="29">
        <v>10</v>
      </c>
      <c r="S62" s="29">
        <v>30.88570899442741</v>
      </c>
      <c r="T62" s="29">
        <v>0</v>
      </c>
      <c r="U62" s="29">
        <v>0</v>
      </c>
      <c r="V62" s="64">
        <v>30</v>
      </c>
      <c r="W62" s="61">
        <v>114391.51479417561</v>
      </c>
    </row>
    <row r="63" spans="13:23" ht="14.25" customHeight="1">
      <c r="M63" s="28">
        <v>55</v>
      </c>
      <c r="N63" s="37">
        <v>45600</v>
      </c>
      <c r="O63" s="29">
        <v>1329.0107433612532</v>
      </c>
      <c r="P63" s="29">
        <v>108.97686043918813</v>
      </c>
      <c r="Q63" s="29">
        <v>1179.1971058908628</v>
      </c>
      <c r="R63" s="29">
        <v>10</v>
      </c>
      <c r="S63" s="29">
        <v>30.836777031202267</v>
      </c>
      <c r="T63" s="29">
        <v>0</v>
      </c>
      <c r="U63" s="29">
        <v>0</v>
      </c>
      <c r="V63" s="64">
        <v>32</v>
      </c>
      <c r="W63" s="61">
        <v>114210.28530074915</v>
      </c>
    </row>
    <row r="64" spans="13:23" ht="14.25" customHeight="1">
      <c r="M64" s="28">
        <v>56</v>
      </c>
      <c r="N64" s="37">
        <v>45629</v>
      </c>
      <c r="O64" s="29">
        <v>1329.0107433612532</v>
      </c>
      <c r="P64" s="29">
        <v>221.09046193659657</v>
      </c>
      <c r="Q64" s="29">
        <v>1067.112928145773</v>
      </c>
      <c r="R64" s="29">
        <v>10</v>
      </c>
      <c r="S64" s="29">
        <v>30.807353278883685</v>
      </c>
      <c r="T64" s="29">
        <v>0</v>
      </c>
      <c r="U64" s="29">
        <v>0</v>
      </c>
      <c r="V64" s="64">
        <v>29</v>
      </c>
      <c r="W64" s="61">
        <v>114101.30844030996</v>
      </c>
    </row>
    <row r="65" spans="13:23" ht="14.25" customHeight="1">
      <c r="M65" s="28">
        <v>57</v>
      </c>
      <c r="N65" s="37">
        <v>45660</v>
      </c>
      <c r="O65" s="29">
        <v>1329.0107433612532</v>
      </c>
      <c r="P65" s="29">
        <v>149.4003751423138</v>
      </c>
      <c r="Q65" s="29">
        <v>1138.8627093647785</v>
      </c>
      <c r="R65" s="29">
        <v>10</v>
      </c>
      <c r="S65" s="29">
        <v>30.747658854160804</v>
      </c>
      <c r="T65" s="29">
        <v>0</v>
      </c>
      <c r="U65" s="29">
        <v>0</v>
      </c>
      <c r="V65" s="64">
        <v>31</v>
      </c>
      <c r="W65" s="61">
        <v>113880.21797837337</v>
      </c>
    </row>
    <row r="66" spans="13:23" ht="14.25" customHeight="1">
      <c r="M66" s="28">
        <v>58</v>
      </c>
      <c r="N66" s="37">
        <v>45691</v>
      </c>
      <c r="O66" s="29">
        <v>1329.0107433612532</v>
      </c>
      <c r="P66" s="29">
        <v>150.9347964042702</v>
      </c>
      <c r="Q66" s="29">
        <v>1137.3686262041106</v>
      </c>
      <c r="R66" s="29">
        <v>10</v>
      </c>
      <c r="S66" s="29">
        <v>30.70732075287238</v>
      </c>
      <c r="T66" s="29">
        <v>0</v>
      </c>
      <c r="U66" s="29">
        <v>0</v>
      </c>
      <c r="V66" s="64">
        <v>31</v>
      </c>
      <c r="W66" s="61">
        <v>113730.81760323106</v>
      </c>
    </row>
    <row r="67" spans="13:23" ht="14.25" customHeight="1">
      <c r="M67" s="28">
        <v>59</v>
      </c>
      <c r="N67" s="37">
        <v>45719</v>
      </c>
      <c r="O67" s="29">
        <v>1329.0107433612532</v>
      </c>
      <c r="P67" s="29">
        <v>262.90147692994975</v>
      </c>
      <c r="Q67" s="29">
        <v>1025.4426980734602</v>
      </c>
      <c r="R67" s="29">
        <v>10</v>
      </c>
      <c r="S67" s="29">
        <v>30.66656835784323</v>
      </c>
      <c r="T67" s="29">
        <v>0</v>
      </c>
      <c r="U67" s="29">
        <v>0</v>
      </c>
      <c r="V67" s="64">
        <v>28</v>
      </c>
      <c r="W67" s="61">
        <v>113579.88280682679</v>
      </c>
    </row>
    <row r="68" spans="13:23" ht="14.25" customHeight="1">
      <c r="M68" s="28">
        <v>60</v>
      </c>
      <c r="N68" s="37">
        <v>45750</v>
      </c>
      <c r="O68" s="29">
        <v>1329.0107433612532</v>
      </c>
      <c r="P68" s="29">
        <v>155.18511489355086</v>
      </c>
      <c r="Q68" s="29">
        <v>1133.2300435086302</v>
      </c>
      <c r="R68" s="29">
        <v>10</v>
      </c>
      <c r="S68" s="29">
        <v>30.59558495907214</v>
      </c>
      <c r="T68" s="29">
        <v>0</v>
      </c>
      <c r="U68" s="29">
        <v>0</v>
      </c>
      <c r="V68" s="64">
        <v>31</v>
      </c>
      <c r="W68" s="61">
        <v>113316.98132989684</v>
      </c>
    </row>
    <row r="69" spans="13:23" ht="14.25" customHeight="1">
      <c r="M69" s="28">
        <v>61</v>
      </c>
      <c r="N69" s="37">
        <v>45782</v>
      </c>
      <c r="O69" s="29">
        <v>1329.0107433612532</v>
      </c>
      <c r="P69" s="29">
        <v>120.08538114978447</v>
      </c>
      <c r="Q69" s="29">
        <v>1168.3716772334178</v>
      </c>
      <c r="R69" s="29">
        <v>10</v>
      </c>
      <c r="S69" s="29">
        <v>30.55368497805088</v>
      </c>
      <c r="T69" s="29">
        <v>0</v>
      </c>
      <c r="U69" s="29">
        <v>0</v>
      </c>
      <c r="V69" s="62">
        <v>32</v>
      </c>
      <c r="W69" s="61">
        <v>113161.79621500328</v>
      </c>
    </row>
    <row r="70" spans="13:23" ht="14.25" customHeight="1">
      <c r="M70" s="28">
        <v>62</v>
      </c>
      <c r="N70" s="37">
        <v>45811</v>
      </c>
      <c r="O70" s="29">
        <v>1329.0107433612532</v>
      </c>
      <c r="P70" s="29">
        <v>231.28625827039735</v>
      </c>
      <c r="Q70" s="29">
        <v>1057.2032231657154</v>
      </c>
      <c r="R70" s="29">
        <v>10</v>
      </c>
      <c r="S70" s="29">
        <v>30.52126192514044</v>
      </c>
      <c r="T70" s="29">
        <v>0</v>
      </c>
      <c r="U70" s="29">
        <v>0</v>
      </c>
      <c r="V70" s="62">
        <v>29</v>
      </c>
      <c r="W70" s="61">
        <v>113041.7108338535</v>
      </c>
    </row>
    <row r="71" spans="13:23" ht="14.25" customHeight="1">
      <c r="M71" s="28">
        <v>63</v>
      </c>
      <c r="N71" s="37">
        <v>45841</v>
      </c>
      <c r="O71" s="29">
        <v>1329.0107433612532</v>
      </c>
      <c r="P71" s="29">
        <v>196.9556144451944</v>
      </c>
      <c r="Q71" s="29">
        <v>1091.5963142806513</v>
      </c>
      <c r="R71" s="29">
        <v>10</v>
      </c>
      <c r="S71" s="29">
        <v>30.458814635407432</v>
      </c>
      <c r="T71" s="29">
        <v>0</v>
      </c>
      <c r="U71" s="29">
        <v>0</v>
      </c>
      <c r="V71" s="62">
        <v>30</v>
      </c>
      <c r="W71" s="61">
        <v>112810.4245755831</v>
      </c>
    </row>
    <row r="72" spans="13:23" ht="14.25" customHeight="1">
      <c r="M72" s="28">
        <v>64</v>
      </c>
      <c r="N72" s="37">
        <v>45873</v>
      </c>
      <c r="O72" s="29">
        <v>1329.0107433612532</v>
      </c>
      <c r="P72" s="29">
        <v>125.89479274839418</v>
      </c>
      <c r="Q72" s="29">
        <v>1162.7103139933517</v>
      </c>
      <c r="R72" s="29">
        <v>10</v>
      </c>
      <c r="S72" s="29">
        <v>30.40563661950723</v>
      </c>
      <c r="T72" s="29">
        <v>0</v>
      </c>
      <c r="U72" s="29">
        <v>0</v>
      </c>
      <c r="V72" s="62">
        <v>32</v>
      </c>
      <c r="W72" s="61">
        <v>112613.46896113791</v>
      </c>
    </row>
    <row r="73" spans="13:23" ht="14.25" customHeight="1">
      <c r="M73" s="28">
        <v>65</v>
      </c>
      <c r="N73" s="37">
        <v>45903</v>
      </c>
      <c r="O73" s="29">
        <v>1329.0107433612532</v>
      </c>
      <c r="P73" s="29">
        <v>200.1668066433187</v>
      </c>
      <c r="Q73" s="29">
        <v>1088.4722916924693</v>
      </c>
      <c r="R73" s="29">
        <v>10</v>
      </c>
      <c r="S73" s="29">
        <v>30.371645025465163</v>
      </c>
      <c r="T73" s="29">
        <v>0</v>
      </c>
      <c r="U73" s="29">
        <v>0</v>
      </c>
      <c r="V73" s="62">
        <v>30</v>
      </c>
      <c r="W73" s="61">
        <v>112487.57416838952</v>
      </c>
    </row>
    <row r="74" spans="13:23" ht="14.25" customHeight="1">
      <c r="M74" s="28">
        <v>66</v>
      </c>
      <c r="N74" s="37">
        <v>45933</v>
      </c>
      <c r="O74" s="29">
        <v>1329.0107433612532</v>
      </c>
      <c r="P74" s="29">
        <v>202.1577413718944</v>
      </c>
      <c r="Q74" s="29">
        <v>1086.5354020016873</v>
      </c>
      <c r="R74" s="29">
        <v>10</v>
      </c>
      <c r="S74" s="29">
        <v>30.317599987671468</v>
      </c>
      <c r="T74" s="29">
        <v>0</v>
      </c>
      <c r="U74" s="29">
        <v>0</v>
      </c>
      <c r="V74" s="62">
        <v>30</v>
      </c>
      <c r="W74" s="61">
        <v>112287.4073617462</v>
      </c>
    </row>
    <row r="75" spans="1:23" ht="14.25" customHeight="1">
      <c r="A75" s="1">
        <v>1</v>
      </c>
      <c r="M75" s="28">
        <v>67</v>
      </c>
      <c r="N75" s="37">
        <v>45964</v>
      </c>
      <c r="O75" s="29">
        <v>1329.0107433612532</v>
      </c>
      <c r="P75" s="29">
        <v>167.83565424003493</v>
      </c>
      <c r="Q75" s="29">
        <v>1120.9120717237172</v>
      </c>
      <c r="R75" s="29">
        <v>10</v>
      </c>
      <c r="S75" s="29">
        <v>30.263017397501056</v>
      </c>
      <c r="T75" s="29">
        <v>0</v>
      </c>
      <c r="U75" s="29">
        <v>0</v>
      </c>
      <c r="V75" s="62">
        <v>31</v>
      </c>
      <c r="W75" s="61">
        <v>112085.2496203743</v>
      </c>
    </row>
    <row r="76" spans="13:23" ht="14.25" customHeight="1">
      <c r="M76" s="28">
        <v>68</v>
      </c>
      <c r="N76" s="37">
        <v>45994</v>
      </c>
      <c r="O76" s="29">
        <v>1329.0107433612532</v>
      </c>
      <c r="P76" s="29">
        <v>205.8378355544429</v>
      </c>
      <c r="Q76" s="29">
        <v>1082.955206035954</v>
      </c>
      <c r="R76" s="29">
        <v>10</v>
      </c>
      <c r="S76" s="29">
        <v>30.217701770856248</v>
      </c>
      <c r="T76" s="29">
        <v>0</v>
      </c>
      <c r="U76" s="29">
        <v>0</v>
      </c>
      <c r="V76" s="62">
        <v>30</v>
      </c>
      <c r="W76" s="61">
        <v>111917.41396613428</v>
      </c>
    </row>
    <row r="77" spans="13:23" ht="14.25" customHeight="1">
      <c r="M77" s="28">
        <v>69</v>
      </c>
      <c r="N77" s="37">
        <v>46027</v>
      </c>
      <c r="O77" s="29">
        <v>1329.0107433612532</v>
      </c>
      <c r="P77" s="29">
        <v>99.21520513125895</v>
      </c>
      <c r="Q77" s="29">
        <v>1189.6334126747377</v>
      </c>
      <c r="R77" s="29">
        <v>10</v>
      </c>
      <c r="S77" s="29">
        <v>30.162125555256548</v>
      </c>
      <c r="T77" s="29">
        <v>0</v>
      </c>
      <c r="U77" s="29">
        <v>0</v>
      </c>
      <c r="V77" s="62">
        <v>33</v>
      </c>
      <c r="W77" s="61">
        <v>111711.57613057984</v>
      </c>
    </row>
    <row r="78" spans="13:23" ht="14.25" customHeight="1">
      <c r="M78" s="28">
        <v>70</v>
      </c>
      <c r="N78" s="37">
        <v>46056</v>
      </c>
      <c r="O78" s="29">
        <v>1329.0107433612532</v>
      </c>
      <c r="P78" s="29">
        <v>245.0399327474187</v>
      </c>
      <c r="Q78" s="29">
        <v>1043.8354731639633</v>
      </c>
      <c r="R78" s="29">
        <v>10</v>
      </c>
      <c r="S78" s="29">
        <v>30.13533744987111</v>
      </c>
      <c r="T78" s="29">
        <v>0</v>
      </c>
      <c r="U78" s="29">
        <v>0</v>
      </c>
      <c r="V78" s="62">
        <v>29</v>
      </c>
      <c r="W78" s="61">
        <v>111612.36092544858</v>
      </c>
    </row>
    <row r="79" spans="1:23" ht="14.25" customHeight="1">
      <c r="A79" s="68" t="s">
        <v>74</v>
      </c>
      <c r="M79" s="28">
        <v>71</v>
      </c>
      <c r="N79" s="37">
        <v>46084</v>
      </c>
      <c r="O79" s="29">
        <v>1329.0107433612532</v>
      </c>
      <c r="P79" s="29">
        <v>283.47472438103534</v>
      </c>
      <c r="Q79" s="29">
        <v>1005.4668423121885</v>
      </c>
      <c r="R79" s="29">
        <v>10</v>
      </c>
      <c r="S79" s="29">
        <v>30.069176668029304</v>
      </c>
      <c r="T79" s="29">
        <v>0</v>
      </c>
      <c r="U79" s="29">
        <v>0</v>
      </c>
      <c r="V79" s="62">
        <v>28</v>
      </c>
      <c r="W79" s="61">
        <v>111367.32099270116</v>
      </c>
    </row>
    <row r="80" spans="1:23" ht="14.25" customHeight="1">
      <c r="A80" s="68" t="s">
        <v>75</v>
      </c>
      <c r="M80" s="28">
        <v>72</v>
      </c>
      <c r="N80" s="37">
        <v>46115</v>
      </c>
      <c r="O80" s="29">
        <v>1329.0107433612532</v>
      </c>
      <c r="P80" s="29">
        <v>178.12059893125604</v>
      </c>
      <c r="Q80" s="29">
        <v>1110.8975059375507</v>
      </c>
      <c r="R80" s="29">
        <v>10</v>
      </c>
      <c r="S80" s="29">
        <v>29.992638492446424</v>
      </c>
      <c r="T80" s="29">
        <v>0</v>
      </c>
      <c r="U80" s="29">
        <v>0</v>
      </c>
      <c r="V80" s="62">
        <v>31</v>
      </c>
      <c r="W80" s="61">
        <v>111083.84626832012</v>
      </c>
    </row>
    <row r="81" spans="1:23" ht="14.25" customHeight="1">
      <c r="A81" s="68" t="s">
        <v>76</v>
      </c>
      <c r="M81" s="28">
        <v>73</v>
      </c>
      <c r="N81" s="37">
        <v>46146</v>
      </c>
      <c r="O81" s="29">
        <v>1329.0107433612532</v>
      </c>
      <c r="P81" s="29">
        <v>179.94999215689006</v>
      </c>
      <c r="Q81" s="29">
        <v>1109.116205273628</v>
      </c>
      <c r="R81" s="29">
        <v>10</v>
      </c>
      <c r="S81" s="29">
        <v>29.944545930734986</v>
      </c>
      <c r="T81" s="29">
        <v>0</v>
      </c>
      <c r="U81" s="29">
        <v>0</v>
      </c>
      <c r="V81" s="62">
        <v>31</v>
      </c>
      <c r="W81" s="61">
        <v>110905.72566938886</v>
      </c>
    </row>
    <row r="82" spans="1:23" ht="14.25" customHeight="1">
      <c r="A82" s="68" t="s">
        <v>77</v>
      </c>
      <c r="M82" s="28">
        <v>74</v>
      </c>
      <c r="N82" s="37">
        <v>46176</v>
      </c>
      <c r="O82" s="29">
        <v>1329.0107433612532</v>
      </c>
      <c r="P82" s="29">
        <v>217.69032045471675</v>
      </c>
      <c r="Q82" s="29">
        <v>1071.4244634736838</v>
      </c>
      <c r="R82" s="29">
        <v>10</v>
      </c>
      <c r="S82" s="29">
        <v>29.895959432852624</v>
      </c>
      <c r="T82" s="29">
        <v>0</v>
      </c>
      <c r="U82" s="29">
        <v>0</v>
      </c>
      <c r="V82" s="62">
        <v>30</v>
      </c>
      <c r="W82" s="61">
        <v>110725.77567723197</v>
      </c>
    </row>
    <row r="83" spans="1:23" ht="14.25" customHeight="1">
      <c r="A83" s="68" t="s">
        <v>78</v>
      </c>
      <c r="M83" s="28">
        <v>75</v>
      </c>
      <c r="N83" s="37">
        <v>46206</v>
      </c>
      <c r="O83" s="29">
        <v>1329.0107433612532</v>
      </c>
      <c r="P83" s="29">
        <v>219.85555067613078</v>
      </c>
      <c r="Q83" s="29">
        <v>1069.3180096387925</v>
      </c>
      <c r="R83" s="29">
        <v>10</v>
      </c>
      <c r="S83" s="29">
        <v>29.83718304632985</v>
      </c>
      <c r="T83" s="29">
        <v>0</v>
      </c>
      <c r="U83" s="29">
        <v>0</v>
      </c>
      <c r="V83" s="62">
        <v>30</v>
      </c>
      <c r="W83" s="61">
        <v>110508.08535677726</v>
      </c>
    </row>
    <row r="84" spans="1:23" ht="14.25" customHeight="1">
      <c r="A84" s="68" t="s">
        <v>79</v>
      </c>
      <c r="M84" s="28">
        <v>76</v>
      </c>
      <c r="N84" s="37">
        <v>46237</v>
      </c>
      <c r="O84" s="29">
        <v>1329.0107433612532</v>
      </c>
      <c r="P84" s="29">
        <v>186.2920028840806</v>
      </c>
      <c r="Q84" s="29">
        <v>1102.9409184295253</v>
      </c>
      <c r="R84" s="29">
        <v>10</v>
      </c>
      <c r="S84" s="29">
        <v>29.777822047647298</v>
      </c>
      <c r="T84" s="29">
        <v>0</v>
      </c>
      <c r="U84" s="29">
        <v>0</v>
      </c>
      <c r="V84" s="62">
        <v>31</v>
      </c>
      <c r="W84" s="61">
        <v>110288.22980610112</v>
      </c>
    </row>
    <row r="85" spans="1:23" ht="14.25" customHeight="1">
      <c r="A85" s="68" t="s">
        <v>80</v>
      </c>
      <c r="M85" s="28">
        <v>77</v>
      </c>
      <c r="N85" s="37">
        <v>46268</v>
      </c>
      <c r="O85" s="29">
        <v>1329.0107433612532</v>
      </c>
      <c r="P85" s="29">
        <v>188.20532077157245</v>
      </c>
      <c r="Q85" s="29">
        <v>1101.0778993828121</v>
      </c>
      <c r="R85" s="29">
        <v>10</v>
      </c>
      <c r="S85" s="29">
        <v>29.727523206868597</v>
      </c>
      <c r="T85" s="29">
        <v>0</v>
      </c>
      <c r="U85" s="29">
        <v>0</v>
      </c>
      <c r="V85" s="62">
        <v>31</v>
      </c>
      <c r="W85" s="61">
        <v>110101.93780321705</v>
      </c>
    </row>
    <row r="86" spans="13:23" ht="14.25" customHeight="1">
      <c r="M86" s="28">
        <v>78</v>
      </c>
      <c r="N86" s="37">
        <v>46300</v>
      </c>
      <c r="O86" s="29">
        <v>1329.0107433612532</v>
      </c>
      <c r="P86" s="29">
        <v>154.4979312973978</v>
      </c>
      <c r="Q86" s="29">
        <v>1134.836104293595</v>
      </c>
      <c r="R86" s="29">
        <v>10</v>
      </c>
      <c r="S86" s="29">
        <v>29.676707770260272</v>
      </c>
      <c r="T86" s="29">
        <v>0</v>
      </c>
      <c r="U86" s="29">
        <v>0</v>
      </c>
      <c r="V86" s="62">
        <v>32</v>
      </c>
      <c r="W86" s="61">
        <v>109913.73248244548</v>
      </c>
    </row>
    <row r="87" spans="1:23" ht="14.25" customHeight="1">
      <c r="A87" s="1">
        <v>1</v>
      </c>
      <c r="M87" s="28">
        <v>79</v>
      </c>
      <c r="N87" s="37">
        <v>46329</v>
      </c>
      <c r="O87" s="29">
        <v>1329.0107433612532</v>
      </c>
      <c r="P87" s="29">
        <v>262.87132362451666</v>
      </c>
      <c r="Q87" s="29">
        <v>1026.5044264079265</v>
      </c>
      <c r="R87" s="29">
        <v>10</v>
      </c>
      <c r="S87" s="29">
        <v>29.634993328809973</v>
      </c>
      <c r="T87" s="29">
        <v>0</v>
      </c>
      <c r="U87" s="29">
        <v>0</v>
      </c>
      <c r="V87" s="62">
        <v>29</v>
      </c>
      <c r="W87" s="61">
        <v>109759.23455114808</v>
      </c>
    </row>
    <row r="88" spans="13:23" ht="14.25" customHeight="1">
      <c r="M88" s="28">
        <v>80</v>
      </c>
      <c r="N88" s="37">
        <v>46359</v>
      </c>
      <c r="O88" s="29">
        <v>1329.0107433612532</v>
      </c>
      <c r="P88" s="29">
        <v>229.9185214382557</v>
      </c>
      <c r="Q88" s="29">
        <v>1059.528203851566</v>
      </c>
      <c r="R88" s="29">
        <v>10</v>
      </c>
      <c r="S88" s="29">
        <v>29.564018071431356</v>
      </c>
      <c r="T88" s="29">
        <v>0</v>
      </c>
      <c r="U88" s="29">
        <v>0</v>
      </c>
      <c r="V88" s="62">
        <v>30</v>
      </c>
      <c r="W88" s="61">
        <v>109496.36322752357</v>
      </c>
    </row>
    <row r="89" spans="13:23" ht="14.25" customHeight="1">
      <c r="M89" s="28">
        <v>81</v>
      </c>
      <c r="N89" s="37">
        <v>46391</v>
      </c>
      <c r="O89" s="29">
        <v>1329.0107433612532</v>
      </c>
      <c r="P89" s="29">
        <v>161.3558087585616</v>
      </c>
      <c r="Q89" s="29">
        <v>1128.1529945320485</v>
      </c>
      <c r="R89" s="29">
        <v>10</v>
      </c>
      <c r="S89" s="29">
        <v>29.501940070643023</v>
      </c>
      <c r="T89" s="29">
        <v>0</v>
      </c>
      <c r="U89" s="29">
        <v>0</v>
      </c>
      <c r="V89" s="62">
        <v>32</v>
      </c>
      <c r="W89" s="61">
        <v>109266.44470608531</v>
      </c>
    </row>
    <row r="90" spans="13:23" ht="14.25" customHeight="1">
      <c r="M90" s="28">
        <v>82</v>
      </c>
      <c r="N90" s="37">
        <v>46421</v>
      </c>
      <c r="O90" s="29">
        <v>1329.0107433612532</v>
      </c>
      <c r="P90" s="29">
        <v>233.8102838410856</v>
      </c>
      <c r="Q90" s="29">
        <v>1055.7420855178893</v>
      </c>
      <c r="R90" s="29">
        <v>10</v>
      </c>
      <c r="S90" s="29">
        <v>29.458374002278212</v>
      </c>
      <c r="T90" s="29">
        <v>0</v>
      </c>
      <c r="U90" s="29">
        <v>0</v>
      </c>
      <c r="V90" s="62">
        <v>30</v>
      </c>
      <c r="W90" s="61">
        <v>109105.08889732676</v>
      </c>
    </row>
    <row r="91" spans="13:23" ht="14.25" customHeight="1">
      <c r="M91" s="28">
        <v>83</v>
      </c>
      <c r="N91" s="37">
        <v>46449</v>
      </c>
      <c r="O91" s="29">
        <v>1329.0107433612532</v>
      </c>
      <c r="P91" s="29">
        <v>306.6838827368167</v>
      </c>
      <c r="Q91" s="29">
        <v>982.9316153987953</v>
      </c>
      <c r="R91" s="29">
        <v>10</v>
      </c>
      <c r="S91" s="29">
        <v>29.39524522564112</v>
      </c>
      <c r="T91" s="29">
        <v>0</v>
      </c>
      <c r="U91" s="29">
        <v>0</v>
      </c>
      <c r="V91" s="62">
        <v>28</v>
      </c>
      <c r="W91" s="61">
        <v>108871.27861348567</v>
      </c>
    </row>
    <row r="92" spans="13:23" ht="14.25" customHeight="1">
      <c r="M92" s="28">
        <v>84</v>
      </c>
      <c r="N92" s="37">
        <v>46482</v>
      </c>
      <c r="O92" s="29">
        <v>1329.0107433612532</v>
      </c>
      <c r="P92" s="29">
        <v>133.5775693854309</v>
      </c>
      <c r="Q92" s="29">
        <v>1156.12073339852</v>
      </c>
      <c r="R92" s="29">
        <v>10</v>
      </c>
      <c r="S92" s="29">
        <v>29.31244057730218</v>
      </c>
      <c r="T92" s="29">
        <v>0</v>
      </c>
      <c r="U92" s="29">
        <v>0</v>
      </c>
      <c r="V92" s="62">
        <v>33</v>
      </c>
      <c r="W92" s="61">
        <v>108564.59473074885</v>
      </c>
    </row>
    <row r="93" spans="13:23" ht="14.25" customHeight="1">
      <c r="M93" s="28">
        <v>85</v>
      </c>
      <c r="N93" s="37">
        <v>46510</v>
      </c>
      <c r="O93" s="29">
        <v>1329.0107433612532</v>
      </c>
      <c r="P93" s="29">
        <v>310.77760239692236</v>
      </c>
      <c r="Q93" s="29">
        <v>978.9567663307627</v>
      </c>
      <c r="R93" s="29">
        <v>10</v>
      </c>
      <c r="S93" s="29">
        <v>29.276374633568114</v>
      </c>
      <c r="T93" s="29">
        <v>0</v>
      </c>
      <c r="U93" s="29">
        <v>0</v>
      </c>
      <c r="V93" s="62">
        <v>28</v>
      </c>
      <c r="W93" s="61">
        <v>108431.01716136342</v>
      </c>
    </row>
    <row r="94" spans="13:23" ht="14.25" customHeight="1">
      <c r="M94" s="28">
        <v>86</v>
      </c>
      <c r="N94" s="37">
        <v>46541</v>
      </c>
      <c r="O94" s="29">
        <v>1329.0107433612532</v>
      </c>
      <c r="P94" s="29">
        <v>208.55841505171244</v>
      </c>
      <c r="Q94" s="29">
        <v>1081.2598636286198</v>
      </c>
      <c r="R94" s="29">
        <v>10</v>
      </c>
      <c r="S94" s="29">
        <v>29.192464680920946</v>
      </c>
      <c r="T94" s="29">
        <v>0</v>
      </c>
      <c r="U94" s="29">
        <v>0</v>
      </c>
      <c r="V94" s="62">
        <v>31</v>
      </c>
      <c r="W94" s="61">
        <v>108120.2395589665</v>
      </c>
    </row>
    <row r="95" spans="13:23" ht="14.25" customHeight="1">
      <c r="M95" s="28">
        <v>87</v>
      </c>
      <c r="N95" s="37">
        <v>46573</v>
      </c>
      <c r="O95" s="29">
        <v>1329.0107433612532</v>
      </c>
      <c r="P95" s="29">
        <v>175.70924294583946</v>
      </c>
      <c r="Q95" s="29">
        <v>1114.1653465065567</v>
      </c>
      <c r="R95" s="29">
        <v>10</v>
      </c>
      <c r="S95" s="29">
        <v>29.136153908856983</v>
      </c>
      <c r="T95" s="29">
        <v>0</v>
      </c>
      <c r="U95" s="29">
        <v>0</v>
      </c>
      <c r="V95" s="62">
        <v>32</v>
      </c>
      <c r="W95" s="61">
        <v>107911.68114391479</v>
      </c>
    </row>
    <row r="96" spans="13:23" ht="14.25" customHeight="1">
      <c r="M96" s="28">
        <v>88</v>
      </c>
      <c r="N96" s="37">
        <v>46602</v>
      </c>
      <c r="O96" s="29">
        <v>1329.0107433612532</v>
      </c>
      <c r="P96" s="29">
        <v>282.3398216518004</v>
      </c>
      <c r="Q96" s="29">
        <v>1007.5822092961912</v>
      </c>
      <c r="R96" s="29">
        <v>10</v>
      </c>
      <c r="S96" s="29">
        <v>29.088712413261607</v>
      </c>
      <c r="T96" s="29">
        <v>0</v>
      </c>
      <c r="U96" s="29">
        <v>0</v>
      </c>
      <c r="V96" s="62">
        <v>29</v>
      </c>
      <c r="W96" s="61">
        <v>107735.97190096894</v>
      </c>
    </row>
    <row r="97" spans="13:23" ht="14.25" customHeight="1">
      <c r="M97" s="28">
        <v>89</v>
      </c>
      <c r="N97" s="37">
        <v>46633</v>
      </c>
      <c r="O97" s="29">
        <v>1329.0107433612532</v>
      </c>
      <c r="P97" s="29">
        <v>215.4048281827292</v>
      </c>
      <c r="Q97" s="29">
        <v>1074.5934345171083</v>
      </c>
      <c r="R97" s="29">
        <v>10</v>
      </c>
      <c r="S97" s="29">
        <v>29.01248066141562</v>
      </c>
      <c r="T97" s="29">
        <v>0</v>
      </c>
      <c r="U97" s="29">
        <v>0</v>
      </c>
      <c r="V97" s="62">
        <v>31</v>
      </c>
      <c r="W97" s="61">
        <v>107453.63207931715</v>
      </c>
    </row>
    <row r="98" spans="13:23" ht="14.25" customHeight="1">
      <c r="M98" s="28">
        <v>90</v>
      </c>
      <c r="N98" s="37">
        <v>46664</v>
      </c>
      <c r="O98" s="29">
        <v>1329.0107433612532</v>
      </c>
      <c r="P98" s="29">
        <v>217.6171502600787</v>
      </c>
      <c r="Q98" s="29">
        <v>1072.4392717433682</v>
      </c>
      <c r="R98" s="29">
        <v>10</v>
      </c>
      <c r="S98" s="29">
        <v>28.954321357806283</v>
      </c>
      <c r="T98" s="29">
        <v>0</v>
      </c>
      <c r="U98" s="29">
        <v>0</v>
      </c>
      <c r="V98" s="62">
        <v>31</v>
      </c>
      <c r="W98" s="61">
        <v>107238.22725113442</v>
      </c>
    </row>
    <row r="99" spans="13:23" ht="14.25" customHeight="1">
      <c r="M99" s="28">
        <v>91</v>
      </c>
      <c r="N99" s="37">
        <v>46694</v>
      </c>
      <c r="O99" s="29">
        <v>1329.0107433612532</v>
      </c>
      <c r="P99" s="29">
        <v>254.54329795281902</v>
      </c>
      <c r="Q99" s="29">
        <v>1035.571880681198</v>
      </c>
      <c r="R99" s="29">
        <v>10</v>
      </c>
      <c r="S99" s="29">
        <v>28.89556472723606</v>
      </c>
      <c r="T99" s="29">
        <v>0</v>
      </c>
      <c r="U99" s="29">
        <v>0</v>
      </c>
      <c r="V99" s="62">
        <v>30</v>
      </c>
      <c r="W99" s="61">
        <v>107020.61010087434</v>
      </c>
    </row>
    <row r="100" spans="13:23" ht="14.25" customHeight="1">
      <c r="M100" s="28">
        <v>92</v>
      </c>
      <c r="N100" s="37">
        <v>46724</v>
      </c>
      <c r="O100" s="29">
        <v>1329.0107433612532</v>
      </c>
      <c r="P100" s="29">
        <v>257.0750818200786</v>
      </c>
      <c r="Q100" s="29">
        <v>1033.1088235043858</v>
      </c>
      <c r="R100" s="29">
        <v>10</v>
      </c>
      <c r="S100" s="29">
        <v>28.8268380367888</v>
      </c>
      <c r="T100" s="29">
        <v>0</v>
      </c>
      <c r="U100" s="29">
        <v>0</v>
      </c>
      <c r="V100" s="62">
        <v>30</v>
      </c>
      <c r="W100" s="61">
        <v>106766.06680292153</v>
      </c>
    </row>
    <row r="101" spans="13:23" ht="14.25" customHeight="1">
      <c r="M101" s="28">
        <v>93</v>
      </c>
      <c r="N101" s="37">
        <v>46755</v>
      </c>
      <c r="O101" s="29">
        <v>1329.0107433612532</v>
      </c>
      <c r="P101" s="29">
        <v>225.10678675657877</v>
      </c>
      <c r="Q101" s="29">
        <v>1065.146528839977</v>
      </c>
      <c r="R101" s="29">
        <v>10</v>
      </c>
      <c r="S101" s="29">
        <v>28.75742776469738</v>
      </c>
      <c r="T101" s="29">
        <v>0</v>
      </c>
      <c r="U101" s="29">
        <v>0</v>
      </c>
      <c r="V101" s="62">
        <v>31</v>
      </c>
      <c r="W101" s="61">
        <v>106508.99172110145</v>
      </c>
    </row>
    <row r="102" spans="13:23" ht="14.25" customHeight="1">
      <c r="M102" s="28">
        <v>94</v>
      </c>
      <c r="N102" s="37">
        <v>46786</v>
      </c>
      <c r="O102" s="29">
        <v>1329.0107433612532</v>
      </c>
      <c r="P102" s="29">
        <v>227.41875310526416</v>
      </c>
      <c r="Q102" s="29">
        <v>1062.895341323716</v>
      </c>
      <c r="R102" s="29">
        <v>10</v>
      </c>
      <c r="S102" s="29">
        <v>28.696648932273103</v>
      </c>
      <c r="T102" s="29">
        <v>0</v>
      </c>
      <c r="U102" s="29">
        <v>0</v>
      </c>
      <c r="V102" s="62">
        <v>31</v>
      </c>
      <c r="W102" s="61">
        <v>106283.88493434488</v>
      </c>
    </row>
    <row r="103" spans="13:23" ht="14.25" customHeight="1">
      <c r="M103" s="28">
        <v>95</v>
      </c>
      <c r="N103" s="37">
        <v>46815</v>
      </c>
      <c r="O103" s="29">
        <v>1329.0107433612532</v>
      </c>
      <c r="P103" s="29">
        <v>298.5005775420293</v>
      </c>
      <c r="Q103" s="29">
        <v>991.8749199502892</v>
      </c>
      <c r="R103" s="29">
        <v>10</v>
      </c>
      <c r="S103" s="29">
        <v>28.635245868934682</v>
      </c>
      <c r="T103" s="29">
        <v>0</v>
      </c>
      <c r="U103" s="29">
        <v>0</v>
      </c>
      <c r="V103" s="62">
        <v>29</v>
      </c>
      <c r="W103" s="61">
        <v>106056.46618123962</v>
      </c>
    </row>
    <row r="104" spans="13:23" ht="14.25" customHeight="1">
      <c r="M104" s="28">
        <v>96</v>
      </c>
      <c r="N104" s="37">
        <v>46846</v>
      </c>
      <c r="O104" s="29">
        <v>1329.0107433612532</v>
      </c>
      <c r="P104" s="29">
        <v>232.82022416750473</v>
      </c>
      <c r="Q104" s="29">
        <v>1057.63586848075</v>
      </c>
      <c r="R104" s="29">
        <v>10</v>
      </c>
      <c r="S104" s="29">
        <v>28.554650712998335</v>
      </c>
      <c r="T104" s="29">
        <v>0</v>
      </c>
      <c r="U104" s="29">
        <v>0</v>
      </c>
      <c r="V104" s="62">
        <v>31</v>
      </c>
      <c r="W104" s="61">
        <v>105757.9656036976</v>
      </c>
    </row>
    <row r="105" spans="13:23" ht="14.25" customHeight="1">
      <c r="M105" s="28">
        <v>97</v>
      </c>
      <c r="N105" s="37">
        <v>46876</v>
      </c>
      <c r="O105" s="29">
        <v>1329.0107433612532</v>
      </c>
      <c r="P105" s="29">
        <v>269.4177554066434</v>
      </c>
      <c r="Q105" s="29">
        <v>1021.1011987021367</v>
      </c>
      <c r="R105" s="29">
        <v>10</v>
      </c>
      <c r="S105" s="29">
        <v>28.491789252473108</v>
      </c>
      <c r="T105" s="29">
        <v>0</v>
      </c>
      <c r="U105" s="29">
        <v>0</v>
      </c>
      <c r="V105" s="62">
        <v>30</v>
      </c>
      <c r="W105" s="61">
        <v>105525.14537953009</v>
      </c>
    </row>
    <row r="106" spans="13:23" ht="14.25" customHeight="1">
      <c r="M106" s="28">
        <v>98</v>
      </c>
      <c r="N106" s="37">
        <v>46909</v>
      </c>
      <c r="O106" s="29">
        <v>1329.0107433612532</v>
      </c>
      <c r="P106" s="29">
        <v>169.7075880733762</v>
      </c>
      <c r="Q106" s="29">
        <v>1120.8841088293636</v>
      </c>
      <c r="R106" s="29">
        <v>10</v>
      </c>
      <c r="S106" s="29">
        <v>28.419046458513314</v>
      </c>
      <c r="T106" s="29">
        <v>0</v>
      </c>
      <c r="U106" s="29">
        <v>0</v>
      </c>
      <c r="V106" s="62">
        <v>33</v>
      </c>
      <c r="W106" s="61">
        <v>105255.72762412345</v>
      </c>
    </row>
    <row r="107" spans="13:23" ht="14.25" customHeight="1">
      <c r="M107" s="28">
        <v>99</v>
      </c>
      <c r="N107" s="37">
        <v>46937</v>
      </c>
      <c r="O107" s="29">
        <v>1329.0107433612532</v>
      </c>
      <c r="P107" s="29">
        <v>341.88066724369463</v>
      </c>
      <c r="Q107" s="29">
        <v>948.756850707825</v>
      </c>
      <c r="R107" s="29">
        <v>10</v>
      </c>
      <c r="S107" s="29">
        <v>28.373225409733504</v>
      </c>
      <c r="T107" s="29">
        <v>0</v>
      </c>
      <c r="U107" s="29">
        <v>0</v>
      </c>
      <c r="V107" s="62">
        <v>28</v>
      </c>
      <c r="W107" s="61">
        <v>105086.02003605007</v>
      </c>
    </row>
    <row r="108" spans="13:23" ht="14.25" customHeight="1">
      <c r="M108" s="28">
        <v>100</v>
      </c>
      <c r="N108" s="37">
        <v>46968</v>
      </c>
      <c r="O108" s="29">
        <v>1329.0107433612532</v>
      </c>
      <c r="P108" s="29">
        <v>243.23275846846926</v>
      </c>
      <c r="Q108" s="29">
        <v>1047.4970672632062</v>
      </c>
      <c r="R108" s="29">
        <v>10</v>
      </c>
      <c r="S108" s="29">
        <v>28.280917629577704</v>
      </c>
      <c r="T108" s="29">
        <v>0</v>
      </c>
      <c r="U108" s="29">
        <v>0</v>
      </c>
      <c r="V108" s="62">
        <v>31</v>
      </c>
      <c r="W108" s="61">
        <v>104744.13936880638</v>
      </c>
    </row>
    <row r="109" spans="13:23" ht="14.25" customHeight="1">
      <c r="M109" s="28">
        <v>101</v>
      </c>
      <c r="N109" s="37">
        <v>47000</v>
      </c>
      <c r="O109" s="29">
        <v>1329.0107433612532</v>
      </c>
      <c r="P109" s="29">
        <v>211.84567971042466</v>
      </c>
      <c r="Q109" s="29">
        <v>1078.9498188660373</v>
      </c>
      <c r="R109" s="29">
        <v>10</v>
      </c>
      <c r="S109" s="29">
        <v>28.215244784791217</v>
      </c>
      <c r="T109" s="29">
        <v>0</v>
      </c>
      <c r="U109" s="29">
        <v>0</v>
      </c>
      <c r="V109" s="62">
        <v>32</v>
      </c>
      <c r="W109" s="61">
        <v>104500.90661033792</v>
      </c>
    </row>
    <row r="110" spans="13:23" ht="14.25" customHeight="1">
      <c r="M110" s="28">
        <v>102</v>
      </c>
      <c r="N110" s="37">
        <v>47029</v>
      </c>
      <c r="O110" s="29">
        <v>1329.0107433612532</v>
      </c>
      <c r="P110" s="29">
        <v>315.5071316005976</v>
      </c>
      <c r="Q110" s="29">
        <v>975.3455653093862</v>
      </c>
      <c r="R110" s="29">
        <v>10</v>
      </c>
      <c r="S110" s="29">
        <v>28.158046451269403</v>
      </c>
      <c r="T110" s="29">
        <v>0</v>
      </c>
      <c r="U110" s="29">
        <v>0</v>
      </c>
      <c r="V110" s="62">
        <v>29</v>
      </c>
      <c r="W110" s="61">
        <v>104289.06093062749</v>
      </c>
    </row>
    <row r="111" spans="13:23" ht="14.25" customHeight="1">
      <c r="M111" s="28">
        <v>103</v>
      </c>
      <c r="N111" s="37">
        <v>47060</v>
      </c>
      <c r="O111" s="29">
        <v>1329.0107433612532</v>
      </c>
      <c r="P111" s="29">
        <v>251.14708185152736</v>
      </c>
      <c r="Q111" s="29">
        <v>1039.7908019839886</v>
      </c>
      <c r="R111" s="29">
        <v>10</v>
      </c>
      <c r="S111" s="29">
        <v>28.072859525737243</v>
      </c>
      <c r="T111" s="29">
        <v>0</v>
      </c>
      <c r="U111" s="29">
        <v>0</v>
      </c>
      <c r="V111" s="62">
        <v>31</v>
      </c>
      <c r="W111" s="61">
        <v>103973.5537990269</v>
      </c>
    </row>
    <row r="112" spans="13:23" ht="14.25" customHeight="1">
      <c r="M112" s="28">
        <v>104</v>
      </c>
      <c r="N112" s="37">
        <v>47091</v>
      </c>
      <c r="O112" s="29">
        <v>1329.0107433612532</v>
      </c>
      <c r="P112" s="29">
        <v>253.72649587176798</v>
      </c>
      <c r="Q112" s="29">
        <v>1037.2791976758479</v>
      </c>
      <c r="R112" s="29">
        <v>10</v>
      </c>
      <c r="S112" s="29">
        <v>28.00504981363733</v>
      </c>
      <c r="T112" s="29">
        <v>0</v>
      </c>
      <c r="U112" s="29">
        <v>0</v>
      </c>
      <c r="V112" s="62">
        <v>31</v>
      </c>
      <c r="W112" s="61">
        <v>103722.40671717537</v>
      </c>
    </row>
    <row r="113" spans="13:23" ht="14.25" customHeight="1">
      <c r="M113" s="28">
        <v>105</v>
      </c>
      <c r="N113" s="37">
        <v>47121</v>
      </c>
      <c r="O113" s="29">
        <v>1329.0107433612532</v>
      </c>
      <c r="P113" s="29">
        <v>289.8721352824961</v>
      </c>
      <c r="Q113" s="29">
        <v>1001.2020644190051</v>
      </c>
      <c r="R113" s="29">
        <v>10</v>
      </c>
      <c r="S113" s="29">
        <v>27.93654365975195</v>
      </c>
      <c r="T113" s="29">
        <v>0</v>
      </c>
      <c r="U113" s="29">
        <v>0</v>
      </c>
      <c r="V113" s="62">
        <v>30</v>
      </c>
      <c r="W113" s="61">
        <v>103468.6802213036</v>
      </c>
    </row>
    <row r="114" spans="13:23" ht="14.25" customHeight="1">
      <c r="M114" s="28">
        <v>106</v>
      </c>
      <c r="N114" s="37">
        <v>47154</v>
      </c>
      <c r="O114" s="29">
        <v>1329.0107433612532</v>
      </c>
      <c r="P114" s="29">
        <v>192.38578556723874</v>
      </c>
      <c r="Q114" s="29">
        <v>1098.7666796107887</v>
      </c>
      <c r="R114" s="29">
        <v>10</v>
      </c>
      <c r="S114" s="29">
        <v>27.85827818322568</v>
      </c>
      <c r="T114" s="29">
        <v>0</v>
      </c>
      <c r="U114" s="29">
        <v>0</v>
      </c>
      <c r="V114" s="62">
        <v>33</v>
      </c>
      <c r="W114" s="61">
        <v>103178.8080860211</v>
      </c>
    </row>
    <row r="115" spans="13:23" ht="14.25" customHeight="1">
      <c r="M115" s="28">
        <v>107</v>
      </c>
      <c r="N115" s="37">
        <v>47182</v>
      </c>
      <c r="O115" s="29">
        <v>1329.0107433612532</v>
      </c>
      <c r="P115" s="29">
        <v>361.4035314124545</v>
      </c>
      <c r="Q115" s="29">
        <v>929.8008779276761</v>
      </c>
      <c r="R115" s="29">
        <v>10</v>
      </c>
      <c r="S115" s="29">
        <v>27.806334021122524</v>
      </c>
      <c r="T115" s="29">
        <v>0</v>
      </c>
      <c r="U115" s="29">
        <v>0</v>
      </c>
      <c r="V115" s="62">
        <v>28</v>
      </c>
      <c r="W115" s="61">
        <v>102986.42230045387</v>
      </c>
    </row>
    <row r="116" spans="13:23" ht="14.25" customHeight="1">
      <c r="M116" s="28">
        <v>108</v>
      </c>
      <c r="N116" s="37">
        <v>47211</v>
      </c>
      <c r="O116" s="29">
        <v>1329.0107433612532</v>
      </c>
      <c r="P116" s="29">
        <v>331.51909205332834</v>
      </c>
      <c r="Q116" s="29">
        <v>959.7828962402837</v>
      </c>
      <c r="R116" s="29">
        <v>10</v>
      </c>
      <c r="S116" s="29">
        <v>27.70875506764116</v>
      </c>
      <c r="T116" s="29">
        <v>0</v>
      </c>
      <c r="U116" s="29">
        <v>0</v>
      </c>
      <c r="V116" s="62">
        <v>29</v>
      </c>
      <c r="W116" s="61">
        <v>102625.01876904142</v>
      </c>
    </row>
    <row r="117" spans="13:23" ht="14.25" customHeight="1">
      <c r="M117" s="28">
        <v>109</v>
      </c>
      <c r="N117" s="37">
        <v>47241</v>
      </c>
      <c r="O117" s="29">
        <v>1329.0107433612532</v>
      </c>
      <c r="P117" s="29">
        <v>301.5609252335358</v>
      </c>
      <c r="Q117" s="29">
        <v>989.8305732149306</v>
      </c>
      <c r="R117" s="29">
        <v>10</v>
      </c>
      <c r="S117" s="29">
        <v>27.619244912786762</v>
      </c>
      <c r="T117" s="29">
        <v>0</v>
      </c>
      <c r="U117" s="29">
        <v>0</v>
      </c>
      <c r="V117" s="62">
        <v>30</v>
      </c>
      <c r="W117" s="61">
        <v>102293.49967698808</v>
      </c>
    </row>
    <row r="118" spans="13:23" ht="14.25" customHeight="1">
      <c r="M118" s="28">
        <v>110</v>
      </c>
      <c r="N118" s="37">
        <v>47273</v>
      </c>
      <c r="O118" s="29">
        <v>1329.0107433612532</v>
      </c>
      <c r="P118" s="29">
        <v>238.42766496730238</v>
      </c>
      <c r="Q118" s="29">
        <v>1053.045254930977</v>
      </c>
      <c r="R118" s="29">
        <v>10</v>
      </c>
      <c r="S118" s="29">
        <v>27.53782346297371</v>
      </c>
      <c r="T118" s="29">
        <v>0</v>
      </c>
      <c r="U118" s="29">
        <v>0</v>
      </c>
      <c r="V118" s="62">
        <v>32</v>
      </c>
      <c r="W118" s="61">
        <v>101991.93875175454</v>
      </c>
    </row>
    <row r="119" spans="13:23" ht="14.25" customHeight="1">
      <c r="M119" s="28">
        <v>111</v>
      </c>
      <c r="N119" s="37">
        <v>47302</v>
      </c>
      <c r="O119" s="29">
        <v>1329.0107433612532</v>
      </c>
      <c r="P119" s="29">
        <v>339.9050253335309</v>
      </c>
      <c r="Q119" s="29">
        <v>951.6322700342897</v>
      </c>
      <c r="R119" s="29">
        <v>10</v>
      </c>
      <c r="S119" s="29">
        <v>27.473447993432536</v>
      </c>
      <c r="T119" s="29">
        <v>0</v>
      </c>
      <c r="U119" s="29">
        <v>0</v>
      </c>
      <c r="V119" s="62">
        <v>29</v>
      </c>
      <c r="W119" s="61">
        <v>101753.51108678724</v>
      </c>
    </row>
    <row r="120" spans="13:23" ht="14.25" customHeight="1">
      <c r="M120" s="28">
        <v>112</v>
      </c>
      <c r="N120" s="37">
        <v>47333</v>
      </c>
      <c r="O120" s="29">
        <v>1329.0107433612532</v>
      </c>
      <c r="P120" s="29">
        <v>277.43910577909674</v>
      </c>
      <c r="Q120" s="29">
        <v>1014.1899639455639</v>
      </c>
      <c r="R120" s="29">
        <v>10</v>
      </c>
      <c r="S120" s="29">
        <v>27.381673636592485</v>
      </c>
      <c r="T120" s="29">
        <v>0</v>
      </c>
      <c r="U120" s="29">
        <v>0</v>
      </c>
      <c r="V120" s="62">
        <v>31</v>
      </c>
      <c r="W120" s="61">
        <v>101413.60606145371</v>
      </c>
    </row>
    <row r="121" spans="13:23" ht="14.25" customHeight="1">
      <c r="M121" s="28">
        <v>113</v>
      </c>
      <c r="N121" s="37">
        <v>47364</v>
      </c>
      <c r="O121" s="29">
        <v>1329.0107433612532</v>
      </c>
      <c r="P121" s="29">
        <v>280.28855285980256</v>
      </c>
      <c r="Q121" s="29">
        <v>1011.4154254234185</v>
      </c>
      <c r="R121" s="29">
        <v>10</v>
      </c>
      <c r="S121" s="29">
        <v>27.30676507803213</v>
      </c>
      <c r="T121" s="29">
        <v>0</v>
      </c>
      <c r="U121" s="29">
        <v>0</v>
      </c>
      <c r="V121" s="62">
        <v>31</v>
      </c>
      <c r="W121" s="61">
        <v>101136.16695567462</v>
      </c>
    </row>
    <row r="122" spans="13:23" ht="14.25" customHeight="1">
      <c r="M122" s="28">
        <v>114</v>
      </c>
      <c r="N122" s="37">
        <v>47394</v>
      </c>
      <c r="O122" s="29">
        <v>1329.0107433612532</v>
      </c>
      <c r="P122" s="29">
        <v>315.8600498950531</v>
      </c>
      <c r="Q122" s="29">
        <v>975.91960629744</v>
      </c>
      <c r="R122" s="29">
        <v>10</v>
      </c>
      <c r="S122" s="29">
        <v>27.23108716875998</v>
      </c>
      <c r="T122" s="29">
        <v>0</v>
      </c>
      <c r="U122" s="29">
        <v>0</v>
      </c>
      <c r="V122" s="62">
        <v>30</v>
      </c>
      <c r="W122" s="61">
        <v>100855.87840281482</v>
      </c>
    </row>
    <row r="123" spans="13:23" ht="14.25" customHeight="1">
      <c r="M123" s="28">
        <v>115</v>
      </c>
      <c r="N123" s="37">
        <v>47427</v>
      </c>
      <c r="O123" s="29">
        <v>1329.0107433612532</v>
      </c>
      <c r="P123" s="29">
        <v>221.19912841186658</v>
      </c>
      <c r="Q123" s="29">
        <v>1070.6658099940983</v>
      </c>
      <c r="R123" s="29">
        <v>10</v>
      </c>
      <c r="S123" s="29">
        <v>27.145804955288316</v>
      </c>
      <c r="T123" s="29">
        <v>0</v>
      </c>
      <c r="U123" s="29">
        <v>0</v>
      </c>
      <c r="V123" s="62">
        <v>33</v>
      </c>
      <c r="W123" s="61">
        <v>100540.01835291977</v>
      </c>
    </row>
    <row r="124" spans="13:23" ht="14.25" customHeight="1">
      <c r="M124" s="28">
        <v>116</v>
      </c>
      <c r="N124" s="37">
        <v>47455</v>
      </c>
      <c r="O124" s="29">
        <v>1329.0107433612532</v>
      </c>
      <c r="P124" s="29">
        <v>386.20792685683733</v>
      </c>
      <c r="Q124" s="29">
        <v>905.7167353137987</v>
      </c>
      <c r="R124" s="29">
        <v>10</v>
      </c>
      <c r="S124" s="29">
        <v>27.08608119061711</v>
      </c>
      <c r="T124" s="29">
        <v>0</v>
      </c>
      <c r="U124" s="29">
        <v>0</v>
      </c>
      <c r="V124" s="62">
        <v>28</v>
      </c>
      <c r="W124" s="61">
        <v>100318.8192245079</v>
      </c>
    </row>
    <row r="125" spans="13:23" ht="14.25" customHeight="1">
      <c r="M125" s="28">
        <v>117</v>
      </c>
      <c r="N125" s="37">
        <v>47486</v>
      </c>
      <c r="O125" s="29">
        <v>1329.0107433612532</v>
      </c>
      <c r="P125" s="29">
        <v>292.6497091812654</v>
      </c>
      <c r="Q125" s="29">
        <v>999.379229129622</v>
      </c>
      <c r="R125" s="29">
        <v>10</v>
      </c>
      <c r="S125" s="29">
        <v>26.981805050365764</v>
      </c>
      <c r="T125" s="29">
        <v>0</v>
      </c>
      <c r="U125" s="29">
        <v>0</v>
      </c>
      <c r="V125" s="62">
        <v>31</v>
      </c>
      <c r="W125" s="61">
        <v>99932.61129765106</v>
      </c>
    </row>
    <row r="126" spans="13:23" ht="14.25" customHeight="1">
      <c r="M126" s="28">
        <v>118</v>
      </c>
      <c r="N126" s="37">
        <v>47518</v>
      </c>
      <c r="O126" s="29">
        <v>1329.0107433612532</v>
      </c>
      <c r="P126" s="29">
        <v>263.3463669208014</v>
      </c>
      <c r="Q126" s="29">
        <v>1028.761586811565</v>
      </c>
      <c r="R126" s="29">
        <v>10</v>
      </c>
      <c r="S126" s="29">
        <v>26.902789628886822</v>
      </c>
      <c r="T126" s="29">
        <v>0</v>
      </c>
      <c r="U126" s="29">
        <v>0</v>
      </c>
      <c r="V126" s="62">
        <v>32</v>
      </c>
      <c r="W126" s="61">
        <v>99639.9615884698</v>
      </c>
    </row>
    <row r="127" spans="13:23" ht="14.25" customHeight="1">
      <c r="M127" s="28">
        <v>119</v>
      </c>
      <c r="N127" s="37">
        <v>47546</v>
      </c>
      <c r="O127" s="29">
        <v>1329.0107433612532</v>
      </c>
      <c r="P127" s="29">
        <v>394.9689006649012</v>
      </c>
      <c r="Q127" s="29">
        <v>897.2101565865338</v>
      </c>
      <c r="R127" s="29">
        <v>10</v>
      </c>
      <c r="S127" s="29">
        <v>26.831686109818207</v>
      </c>
      <c r="T127" s="29">
        <v>0</v>
      </c>
      <c r="U127" s="29">
        <v>0</v>
      </c>
      <c r="V127" s="62">
        <v>28</v>
      </c>
      <c r="W127" s="61">
        <v>99376.615221549</v>
      </c>
    </row>
    <row r="128" spans="13:23" ht="14.25" customHeight="1">
      <c r="M128" s="28">
        <v>120</v>
      </c>
      <c r="N128" s="37">
        <v>47576</v>
      </c>
      <c r="O128" s="29">
        <v>1329.0107433612532</v>
      </c>
      <c r="P128" s="29">
        <v>334.5018707039127</v>
      </c>
      <c r="Q128" s="29">
        <v>957.7838281507018</v>
      </c>
      <c r="R128" s="29">
        <v>10</v>
      </c>
      <c r="S128" s="29">
        <v>26.72504450663868</v>
      </c>
      <c r="T128" s="29">
        <v>0</v>
      </c>
      <c r="U128" s="29">
        <v>0</v>
      </c>
      <c r="V128" s="62">
        <v>30</v>
      </c>
      <c r="W128" s="61">
        <v>98981.6463208841</v>
      </c>
    </row>
    <row r="129" spans="13:23" ht="14.25" customHeight="1">
      <c r="M129" s="28">
        <v>121</v>
      </c>
      <c r="N129" s="37">
        <v>47606</v>
      </c>
      <c r="O129" s="29">
        <v>1329.0107433612532</v>
      </c>
      <c r="P129" s="29">
        <v>337.828952762751</v>
      </c>
      <c r="Q129" s="29">
        <v>954.5470615969535</v>
      </c>
      <c r="R129" s="29">
        <v>10</v>
      </c>
      <c r="S129" s="29">
        <v>26.634729001548628</v>
      </c>
      <c r="T129" s="29">
        <v>0</v>
      </c>
      <c r="U129" s="29">
        <v>0</v>
      </c>
      <c r="V129" s="62">
        <v>30</v>
      </c>
      <c r="W129" s="61">
        <v>98647.14445018019</v>
      </c>
    </row>
    <row r="130" spans="13:23" ht="14.25" customHeight="1">
      <c r="M130" s="28">
        <v>122</v>
      </c>
      <c r="N130" s="37">
        <v>47637</v>
      </c>
      <c r="O130" s="29">
        <v>1329.0107433612532</v>
      </c>
      <c r="P130" s="29">
        <v>309.3218198633865</v>
      </c>
      <c r="Q130" s="29">
        <v>983.145408313564</v>
      </c>
      <c r="R130" s="29">
        <v>10</v>
      </c>
      <c r="S130" s="29">
        <v>26.543515184302684</v>
      </c>
      <c r="T130" s="29">
        <v>0</v>
      </c>
      <c r="U130" s="29">
        <v>0</v>
      </c>
      <c r="V130" s="62">
        <v>31</v>
      </c>
      <c r="W130" s="61">
        <v>98309.31549741744</v>
      </c>
    </row>
    <row r="131" spans="13:23" ht="14.25" customHeight="1">
      <c r="M131" s="28">
        <v>123</v>
      </c>
      <c r="N131" s="37">
        <v>47667</v>
      </c>
      <c r="O131" s="29">
        <v>1329.0107433612532</v>
      </c>
      <c r="P131" s="29">
        <v>344.26575899177664</v>
      </c>
      <c r="Q131" s="29">
        <v>948.2849860765369</v>
      </c>
      <c r="R131" s="29">
        <v>10</v>
      </c>
      <c r="S131" s="29">
        <v>26.45999829293957</v>
      </c>
      <c r="T131" s="29">
        <v>0</v>
      </c>
      <c r="U131" s="29">
        <v>0</v>
      </c>
      <c r="V131" s="62">
        <v>30</v>
      </c>
      <c r="W131" s="61">
        <v>97999.99367755406</v>
      </c>
    </row>
    <row r="132" spans="13:23" ht="14.25" customHeight="1">
      <c r="M132" s="28">
        <v>124</v>
      </c>
      <c r="N132" s="37">
        <v>47700</v>
      </c>
      <c r="O132" s="29">
        <v>1329.0107433612532</v>
      </c>
      <c r="P132" s="29">
        <v>252.69313041821408</v>
      </c>
      <c r="Q132" s="29">
        <v>1039.9505664050273</v>
      </c>
      <c r="R132" s="29">
        <v>10</v>
      </c>
      <c r="S132" s="29">
        <v>26.36704653801179</v>
      </c>
      <c r="T132" s="29">
        <v>0</v>
      </c>
      <c r="U132" s="29">
        <v>0</v>
      </c>
      <c r="V132" s="62">
        <v>33</v>
      </c>
      <c r="W132" s="61">
        <v>97655.72791856228</v>
      </c>
    </row>
    <row r="133" spans="13:23" ht="14.25" customHeight="1">
      <c r="M133" s="28">
        <v>125</v>
      </c>
      <c r="N133" s="37">
        <v>47729</v>
      </c>
      <c r="O133" s="29">
        <v>1329.0107433612532</v>
      </c>
      <c r="P133" s="29">
        <v>381.76673776635863</v>
      </c>
      <c r="Q133" s="29">
        <v>910.9451862020957</v>
      </c>
      <c r="R133" s="29">
        <v>10</v>
      </c>
      <c r="S133" s="29">
        <v>26.298819392798872</v>
      </c>
      <c r="T133" s="29">
        <v>0</v>
      </c>
      <c r="U133" s="29">
        <v>0</v>
      </c>
      <c r="V133" s="62">
        <v>29</v>
      </c>
      <c r="W133" s="61">
        <v>97403.03478814407</v>
      </c>
    </row>
    <row r="134" spans="13:23" ht="14.25" customHeight="1">
      <c r="M134" s="28">
        <v>126</v>
      </c>
      <c r="N134" s="37">
        <v>47759</v>
      </c>
      <c r="O134" s="29">
        <v>1329.0107433612532</v>
      </c>
      <c r="P134" s="29">
        <v>354.0005340704666</v>
      </c>
      <c r="Q134" s="29">
        <v>938.8144669171846</v>
      </c>
      <c r="R134" s="29">
        <v>10</v>
      </c>
      <c r="S134" s="29">
        <v>26.195742373601956</v>
      </c>
      <c r="T134" s="29">
        <v>0</v>
      </c>
      <c r="U134" s="29">
        <v>0</v>
      </c>
      <c r="V134" s="62">
        <v>30</v>
      </c>
      <c r="W134" s="61">
        <v>97021.26805037771</v>
      </c>
    </row>
    <row r="135" spans="13:23" ht="14.25" customHeight="1">
      <c r="M135" s="28">
        <v>127</v>
      </c>
      <c r="N135" s="37">
        <v>47791</v>
      </c>
      <c r="O135" s="29">
        <v>1329.0107433612532</v>
      </c>
      <c r="P135" s="29">
        <v>294.8414335989571</v>
      </c>
      <c r="Q135" s="29">
        <v>998.0691475328931</v>
      </c>
      <c r="R135" s="29">
        <v>10</v>
      </c>
      <c r="S135" s="29">
        <v>26.10016222940293</v>
      </c>
      <c r="T135" s="29">
        <v>0</v>
      </c>
      <c r="U135" s="29">
        <v>0</v>
      </c>
      <c r="V135" s="62">
        <v>32</v>
      </c>
      <c r="W135" s="61">
        <v>96667.26751630724</v>
      </c>
    </row>
    <row r="136" spans="13:23" ht="14.25" customHeight="1">
      <c r="M136" s="28">
        <v>128</v>
      </c>
      <c r="N136" s="37">
        <v>47820</v>
      </c>
      <c r="O136" s="29">
        <v>1329.0107433612532</v>
      </c>
      <c r="P136" s="29">
        <v>391.68359336931337</v>
      </c>
      <c r="Q136" s="29">
        <v>901.3065949496086</v>
      </c>
      <c r="R136" s="29">
        <v>10</v>
      </c>
      <c r="S136" s="29">
        <v>26.02055504233121</v>
      </c>
      <c r="T136" s="29">
        <v>0</v>
      </c>
      <c r="U136" s="29">
        <v>0</v>
      </c>
      <c r="V136" s="62">
        <v>29</v>
      </c>
      <c r="W136" s="61">
        <v>96372.42608270829</v>
      </c>
    </row>
    <row r="137" spans="13:23" ht="14.25" customHeight="1">
      <c r="M137" s="28">
        <v>129</v>
      </c>
      <c r="N137" s="37">
        <v>47851</v>
      </c>
      <c r="O137" s="29">
        <v>1329.0107433612532</v>
      </c>
      <c r="P137" s="29">
        <v>333.23750233881486</v>
      </c>
      <c r="Q137" s="29">
        <v>959.8584405503168</v>
      </c>
      <c r="R137" s="29">
        <v>10</v>
      </c>
      <c r="S137" s="29">
        <v>25.914800472121495</v>
      </c>
      <c r="T137" s="29">
        <v>0</v>
      </c>
      <c r="U137" s="29">
        <v>0</v>
      </c>
      <c r="V137" s="62">
        <v>31</v>
      </c>
      <c r="W137" s="61">
        <v>95980.74248933898</v>
      </c>
    </row>
    <row r="138" spans="13:23" ht="14.25" customHeight="1">
      <c r="M138" s="28">
        <v>130</v>
      </c>
      <c r="N138" s="37">
        <v>47882</v>
      </c>
      <c r="O138" s="29">
        <v>1329.0107433612532</v>
      </c>
      <c r="P138" s="29">
        <v>336.6600286101369</v>
      </c>
      <c r="Q138" s="29">
        <v>956.5258884046262</v>
      </c>
      <c r="R138" s="29">
        <v>10</v>
      </c>
      <c r="S138" s="29">
        <v>25.824826346490013</v>
      </c>
      <c r="T138" s="29">
        <v>0</v>
      </c>
      <c r="U138" s="29">
        <v>0</v>
      </c>
      <c r="V138" s="62">
        <v>31</v>
      </c>
      <c r="W138" s="61">
        <v>95647.50498700017</v>
      </c>
    </row>
    <row r="139" spans="13:23" ht="14.25" customHeight="1">
      <c r="M139" s="28">
        <v>131</v>
      </c>
      <c r="N139" s="37">
        <v>47910</v>
      </c>
      <c r="O139" s="29">
        <v>1329.0107433612532</v>
      </c>
      <c r="P139" s="29">
        <v>432.77399029865245</v>
      </c>
      <c r="Q139" s="29">
        <v>860.5028249238354</v>
      </c>
      <c r="R139" s="29">
        <v>10</v>
      </c>
      <c r="S139" s="29">
        <v>25.73392813876528</v>
      </c>
      <c r="T139" s="29">
        <v>0</v>
      </c>
      <c r="U139" s="29">
        <v>0</v>
      </c>
      <c r="V139" s="62">
        <v>28</v>
      </c>
      <c r="W139" s="61">
        <v>95310.84495839004</v>
      </c>
    </row>
    <row r="140" spans="13:23" ht="14.25" customHeight="1">
      <c r="M140" s="28">
        <v>132</v>
      </c>
      <c r="N140" s="37">
        <v>47941</v>
      </c>
      <c r="O140" s="29">
        <v>1329.0107433612532</v>
      </c>
      <c r="P140" s="29">
        <v>344.5625249536809</v>
      </c>
      <c r="Q140" s="29">
        <v>948.8311392461876</v>
      </c>
      <c r="R140" s="29">
        <v>10</v>
      </c>
      <c r="S140" s="29">
        <v>25.61707916138464</v>
      </c>
      <c r="T140" s="29">
        <v>0</v>
      </c>
      <c r="U140" s="29">
        <v>0</v>
      </c>
      <c r="V140" s="62">
        <v>31</v>
      </c>
      <c r="W140" s="61">
        <v>94878.07096809139</v>
      </c>
    </row>
    <row r="141" spans="13:23" ht="14.25" customHeight="1">
      <c r="M141" s="28">
        <v>133</v>
      </c>
      <c r="N141" s="37">
        <v>47973</v>
      </c>
      <c r="O141" s="29">
        <v>1329.0107433612532</v>
      </c>
      <c r="P141" s="29">
        <v>317.4481609154033</v>
      </c>
      <c r="Q141" s="29">
        <v>976.0385351662027</v>
      </c>
      <c r="R141" s="29">
        <v>10</v>
      </c>
      <c r="S141" s="29">
        <v>25.524047279647146</v>
      </c>
      <c r="T141" s="29">
        <v>0</v>
      </c>
      <c r="U141" s="29">
        <v>0</v>
      </c>
      <c r="V141" s="62">
        <v>32</v>
      </c>
      <c r="W141" s="61">
        <v>94533.5084431377</v>
      </c>
    </row>
    <row r="142" spans="13:23" ht="14.25" customHeight="1">
      <c r="M142" s="28">
        <v>134</v>
      </c>
      <c r="N142" s="37">
        <v>48002</v>
      </c>
      <c r="O142" s="29">
        <v>1329.0107433612532</v>
      </c>
      <c r="P142" s="29">
        <v>412.43285364412105</v>
      </c>
      <c r="Q142" s="29">
        <v>881.1395534409321</v>
      </c>
      <c r="R142" s="29">
        <v>10</v>
      </c>
      <c r="S142" s="29">
        <v>25.438336276199987</v>
      </c>
      <c r="T142" s="29">
        <v>0</v>
      </c>
      <c r="U142" s="29">
        <v>0</v>
      </c>
      <c r="V142" s="62">
        <v>29</v>
      </c>
      <c r="W142" s="61">
        <v>94216.0602822223</v>
      </c>
    </row>
    <row r="143" spans="13:23" ht="14.25" customHeight="1">
      <c r="M143" s="28">
        <v>135</v>
      </c>
      <c r="N143" s="37">
        <v>48032</v>
      </c>
      <c r="O143" s="29">
        <v>1329.0107433612532</v>
      </c>
      <c r="P143" s="29">
        <v>386.0044040699088</v>
      </c>
      <c r="Q143" s="29">
        <v>907.6793598856283</v>
      </c>
      <c r="R143" s="29">
        <v>10</v>
      </c>
      <c r="S143" s="29">
        <v>25.326979405716077</v>
      </c>
      <c r="T143" s="29">
        <v>0</v>
      </c>
      <c r="U143" s="29">
        <v>0</v>
      </c>
      <c r="V143" s="62">
        <v>30</v>
      </c>
      <c r="W143" s="61">
        <v>93803.62742857818</v>
      </c>
    </row>
    <row r="144" spans="13:23" ht="14.25" customHeight="1">
      <c r="M144" s="28">
        <v>136</v>
      </c>
      <c r="N144" s="37">
        <v>48064</v>
      </c>
      <c r="O144" s="29">
        <v>1329.0107433612532</v>
      </c>
      <c r="P144" s="29">
        <v>329.27073155730886</v>
      </c>
      <c r="Q144" s="29">
        <v>964.5172535873271</v>
      </c>
      <c r="R144" s="29">
        <v>10</v>
      </c>
      <c r="S144" s="29">
        <v>25.2227582166172</v>
      </c>
      <c r="T144" s="29">
        <v>0</v>
      </c>
      <c r="U144" s="29">
        <v>0</v>
      </c>
      <c r="V144" s="62">
        <v>32</v>
      </c>
      <c r="W144" s="61">
        <v>93417.62302450827</v>
      </c>
    </row>
    <row r="145" spans="13:23" ht="14.25" customHeight="1">
      <c r="M145" s="28">
        <v>137</v>
      </c>
      <c r="N145" s="37">
        <v>48094</v>
      </c>
      <c r="O145" s="29">
        <v>1329.0107433612532</v>
      </c>
      <c r="P145" s="29">
        <v>393.1188009666151</v>
      </c>
      <c r="Q145" s="29">
        <v>900.7580872755414</v>
      </c>
      <c r="R145" s="29">
        <v>10</v>
      </c>
      <c r="S145" s="29">
        <v>25.133855119096726</v>
      </c>
      <c r="T145" s="29">
        <v>0</v>
      </c>
      <c r="U145" s="29">
        <v>0</v>
      </c>
      <c r="V145" s="62">
        <v>30</v>
      </c>
      <c r="W145" s="61">
        <v>93088.35229295096</v>
      </c>
    </row>
    <row r="146" spans="13:23" ht="14.25" customHeight="1">
      <c r="M146" s="28">
        <v>138</v>
      </c>
      <c r="N146" s="37">
        <v>48124</v>
      </c>
      <c r="O146" s="29">
        <v>1329.0107433612532</v>
      </c>
      <c r="P146" s="29">
        <v>397.02890917299266</v>
      </c>
      <c r="Q146" s="29">
        <v>896.9541211454248</v>
      </c>
      <c r="R146" s="29">
        <v>10</v>
      </c>
      <c r="S146" s="29">
        <v>25.02771304283574</v>
      </c>
      <c r="T146" s="29">
        <v>0</v>
      </c>
      <c r="U146" s="29">
        <v>0</v>
      </c>
      <c r="V146" s="62">
        <v>30</v>
      </c>
      <c r="W146" s="61">
        <v>92695.23349198434</v>
      </c>
    </row>
    <row r="147" spans="13:23" ht="14.25" customHeight="1">
      <c r="M147" s="28">
        <v>139</v>
      </c>
      <c r="N147" s="37">
        <v>48155</v>
      </c>
      <c r="O147" s="29">
        <v>1329.0107433612532</v>
      </c>
      <c r="P147" s="29">
        <v>371.05912398035366</v>
      </c>
      <c r="Q147" s="29">
        <v>923.0311041435405</v>
      </c>
      <c r="R147" s="29">
        <v>10</v>
      </c>
      <c r="S147" s="29">
        <v>24.92051523735903</v>
      </c>
      <c r="T147" s="29">
        <v>0</v>
      </c>
      <c r="U147" s="29">
        <v>0</v>
      </c>
      <c r="V147" s="62">
        <v>31</v>
      </c>
      <c r="W147" s="61">
        <v>92298.20458281135</v>
      </c>
    </row>
    <row r="148" spans="13:23" ht="14.25" customHeight="1">
      <c r="M148" s="28">
        <v>140</v>
      </c>
      <c r="N148" s="37">
        <v>48185</v>
      </c>
      <c r="O148" s="29">
        <v>1329.0107433612532</v>
      </c>
      <c r="P148" s="29">
        <v>404.6686031135232</v>
      </c>
      <c r="Q148" s="29">
        <v>889.5218109738456</v>
      </c>
      <c r="R148" s="29">
        <v>10</v>
      </c>
      <c r="S148" s="29">
        <v>24.820329273884337</v>
      </c>
      <c r="T148" s="29">
        <v>0</v>
      </c>
      <c r="U148" s="29">
        <v>0</v>
      </c>
      <c r="V148" s="62">
        <v>30</v>
      </c>
      <c r="W148" s="61">
        <v>91927.145458831</v>
      </c>
    </row>
    <row r="149" spans="13:23" ht="14.25" customHeight="1">
      <c r="M149" s="28">
        <v>141</v>
      </c>
      <c r="N149" s="37">
        <v>48218</v>
      </c>
      <c r="O149" s="29">
        <v>1329.0107433612532</v>
      </c>
      <c r="P149" s="29">
        <v>319.6630232479204</v>
      </c>
      <c r="Q149" s="29">
        <v>974.6366513622891</v>
      </c>
      <c r="R149" s="29">
        <v>10</v>
      </c>
      <c r="S149" s="29">
        <v>24.711068751043687</v>
      </c>
      <c r="T149" s="29">
        <v>0</v>
      </c>
      <c r="U149" s="29">
        <v>0</v>
      </c>
      <c r="V149" s="62">
        <v>33</v>
      </c>
      <c r="W149" s="61">
        <v>91522.47685571748</v>
      </c>
    </row>
    <row r="150" spans="13:23" ht="14.25" customHeight="1">
      <c r="M150" s="28">
        <v>142</v>
      </c>
      <c r="N150" s="37">
        <v>48247</v>
      </c>
      <c r="O150" s="29">
        <v>1329.0107433612532</v>
      </c>
      <c r="P150" s="29">
        <v>441.4273010815496</v>
      </c>
      <c r="Q150" s="29">
        <v>852.9586825449368</v>
      </c>
      <c r="R150" s="29">
        <v>10</v>
      </c>
      <c r="S150" s="29">
        <v>24.624759734766748</v>
      </c>
      <c r="T150" s="29">
        <v>0</v>
      </c>
      <c r="U150" s="29">
        <v>0</v>
      </c>
      <c r="V150" s="62">
        <v>29</v>
      </c>
      <c r="W150" s="61">
        <v>91202.81383246956</v>
      </c>
    </row>
    <row r="151" spans="13:23" ht="14.25" customHeight="1">
      <c r="M151" s="28">
        <v>143</v>
      </c>
      <c r="N151" s="37">
        <v>48276</v>
      </c>
      <c r="O151" s="29">
        <v>1329.0107433612532</v>
      </c>
      <c r="P151" s="29">
        <v>445.6748596175283</v>
      </c>
      <c r="Q151" s="29">
        <v>848.8303093802501</v>
      </c>
      <c r="R151" s="29">
        <v>10</v>
      </c>
      <c r="S151" s="29">
        <v>24.50557436347473</v>
      </c>
      <c r="T151" s="29">
        <v>0</v>
      </c>
      <c r="U151" s="29">
        <v>0</v>
      </c>
      <c r="V151" s="62">
        <v>29</v>
      </c>
      <c r="W151" s="61">
        <v>90761.38653138801</v>
      </c>
    </row>
    <row r="152" spans="13:23" ht="14.25" customHeight="1">
      <c r="M152" s="28">
        <v>144</v>
      </c>
      <c r="N152" s="37">
        <v>48309</v>
      </c>
      <c r="O152" s="29">
        <v>1329.0107433612532</v>
      </c>
      <c r="P152" s="29">
        <v>332.83987418903695</v>
      </c>
      <c r="Q152" s="29">
        <v>961.7856270208382</v>
      </c>
      <c r="R152" s="29">
        <v>10</v>
      </c>
      <c r="S152" s="29">
        <v>24.385242151377994</v>
      </c>
      <c r="T152" s="29">
        <v>0</v>
      </c>
      <c r="U152" s="29">
        <v>0</v>
      </c>
      <c r="V152" s="62">
        <v>33</v>
      </c>
      <c r="W152" s="61">
        <v>90315.71167177048</v>
      </c>
    </row>
    <row r="153" spans="13:23" ht="14.25" customHeight="1">
      <c r="M153" s="28">
        <v>145</v>
      </c>
      <c r="N153" s="37">
        <v>48337</v>
      </c>
      <c r="O153" s="29">
        <v>1329.0107433612532</v>
      </c>
      <c r="P153" s="29">
        <v>482.3155260651345</v>
      </c>
      <c r="Q153" s="29">
        <v>812.3998419107717</v>
      </c>
      <c r="R153" s="29">
        <v>10</v>
      </c>
      <c r="S153" s="29">
        <v>24.295375385346954</v>
      </c>
      <c r="T153" s="29">
        <v>0</v>
      </c>
      <c r="U153" s="29">
        <v>0</v>
      </c>
      <c r="V153" s="62">
        <v>28</v>
      </c>
      <c r="W153" s="61">
        <v>89982.87179758144</v>
      </c>
    </row>
    <row r="154" spans="13:23" ht="14.25" customHeight="1">
      <c r="M154" s="28">
        <v>146</v>
      </c>
      <c r="N154" s="37">
        <v>48368</v>
      </c>
      <c r="O154" s="29">
        <v>1329.0107433612532</v>
      </c>
      <c r="P154" s="29">
        <v>399.79245914258786</v>
      </c>
      <c r="Q154" s="29">
        <v>895.0531340253559</v>
      </c>
      <c r="R154" s="29">
        <v>10</v>
      </c>
      <c r="S154" s="29">
        <v>24.16515019330937</v>
      </c>
      <c r="T154" s="29">
        <v>0</v>
      </c>
      <c r="U154" s="29">
        <v>0</v>
      </c>
      <c r="V154" s="62">
        <v>31</v>
      </c>
      <c r="W154" s="61">
        <v>89500.5562715163</v>
      </c>
    </row>
    <row r="155" spans="13:23" ht="14.25" customHeight="1">
      <c r="M155" s="28">
        <v>147</v>
      </c>
      <c r="N155" s="37">
        <v>48400</v>
      </c>
      <c r="O155" s="29">
        <v>1329.0107433612532</v>
      </c>
      <c r="P155" s="29">
        <v>375.0069443750242</v>
      </c>
      <c r="Q155" s="29">
        <v>919.9465927568881</v>
      </c>
      <c r="R155" s="29">
        <v>10</v>
      </c>
      <c r="S155" s="29">
        <v>24.05720622934087</v>
      </c>
      <c r="T155" s="29">
        <v>0</v>
      </c>
      <c r="U155" s="29">
        <v>0</v>
      </c>
      <c r="V155" s="62">
        <v>32</v>
      </c>
      <c r="W155" s="61">
        <v>89100.76381237371</v>
      </c>
    </row>
    <row r="156" spans="13:23" ht="14.25" customHeight="1">
      <c r="M156" s="28">
        <v>148</v>
      </c>
      <c r="N156" s="37">
        <v>48429</v>
      </c>
      <c r="O156" s="29">
        <v>1329.0107433612532</v>
      </c>
      <c r="P156" s="29">
        <v>465.2623571094957</v>
      </c>
      <c r="Q156" s="29">
        <v>829.7924318973978</v>
      </c>
      <c r="R156" s="29">
        <v>10</v>
      </c>
      <c r="S156" s="29">
        <v>23.955954354359616</v>
      </c>
      <c r="T156" s="29">
        <v>0</v>
      </c>
      <c r="U156" s="29">
        <v>0</v>
      </c>
      <c r="V156" s="62">
        <v>29</v>
      </c>
      <c r="W156" s="61">
        <v>88725.75686799869</v>
      </c>
    </row>
    <row r="157" spans="13:23" ht="14.25" customHeight="1">
      <c r="M157" s="28">
        <v>149</v>
      </c>
      <c r="N157" s="37">
        <v>48460</v>
      </c>
      <c r="O157" s="29">
        <v>1329.0107433612532</v>
      </c>
      <c r="P157" s="29">
        <v>412.52855254150234</v>
      </c>
      <c r="Q157" s="29">
        <v>882.6518573018108</v>
      </c>
      <c r="R157" s="29">
        <v>10</v>
      </c>
      <c r="S157" s="29">
        <v>23.83033351794005</v>
      </c>
      <c r="T157" s="29">
        <v>0</v>
      </c>
      <c r="U157" s="29">
        <v>0</v>
      </c>
      <c r="V157" s="62">
        <v>31</v>
      </c>
      <c r="W157" s="61">
        <v>88260.49451088918</v>
      </c>
    </row>
    <row r="158" spans="13:23" ht="14.25" customHeight="1">
      <c r="M158" s="28">
        <v>150</v>
      </c>
      <c r="N158" s="37">
        <v>48491</v>
      </c>
      <c r="O158" s="29">
        <v>1329.0107433612532</v>
      </c>
      <c r="P158" s="29">
        <v>416.7654400431624</v>
      </c>
      <c r="Q158" s="29">
        <v>878.5263525093369</v>
      </c>
      <c r="R158" s="29">
        <v>10</v>
      </c>
      <c r="S158" s="29">
        <v>23.718950808753846</v>
      </c>
      <c r="T158" s="29">
        <v>0</v>
      </c>
      <c r="U158" s="29">
        <v>0</v>
      </c>
      <c r="V158" s="62">
        <v>31</v>
      </c>
      <c r="W158" s="61">
        <v>87847.96595834768</v>
      </c>
    </row>
    <row r="159" spans="13:23" ht="14.25" customHeight="1">
      <c r="M159" s="28">
        <v>151</v>
      </c>
      <c r="N159" s="37">
        <v>48521</v>
      </c>
      <c r="O159" s="29">
        <v>1329.0107433612532</v>
      </c>
      <c r="P159" s="29">
        <v>449.3869711085126</v>
      </c>
      <c r="Q159" s="29">
        <v>846.0173481127983</v>
      </c>
      <c r="R159" s="29">
        <v>10</v>
      </c>
      <c r="S159" s="29">
        <v>23.60642413994219</v>
      </c>
      <c r="T159" s="29">
        <v>0</v>
      </c>
      <c r="U159" s="29">
        <v>0</v>
      </c>
      <c r="V159" s="62">
        <v>30</v>
      </c>
      <c r="W159" s="61">
        <v>87431.20051830451</v>
      </c>
    </row>
    <row r="160" spans="13:23" ht="14.25" customHeight="1">
      <c r="M160" s="28">
        <v>152</v>
      </c>
      <c r="N160" s="37">
        <v>48551</v>
      </c>
      <c r="O160" s="29">
        <v>1329.0107433612532</v>
      </c>
      <c r="P160" s="29">
        <v>453.8567438063587</v>
      </c>
      <c r="Q160" s="29">
        <v>841.6689098971516</v>
      </c>
      <c r="R160" s="29">
        <v>10</v>
      </c>
      <c r="S160" s="29">
        <v>23.485089657742893</v>
      </c>
      <c r="T160" s="29">
        <v>0</v>
      </c>
      <c r="U160" s="29">
        <v>0</v>
      </c>
      <c r="V160" s="62">
        <v>30</v>
      </c>
      <c r="W160" s="61">
        <v>86981.813547196</v>
      </c>
    </row>
    <row r="161" spans="13:23" ht="14.25" customHeight="1">
      <c r="M161" s="28">
        <v>153</v>
      </c>
      <c r="N161" s="37">
        <v>48582</v>
      </c>
      <c r="O161" s="29">
        <v>1329.0107433612532</v>
      </c>
      <c r="P161" s="29">
        <v>430.32263567547176</v>
      </c>
      <c r="Q161" s="29">
        <v>865.3255593488662</v>
      </c>
      <c r="R161" s="29">
        <v>10</v>
      </c>
      <c r="S161" s="29">
        <v>23.362548336915175</v>
      </c>
      <c r="T161" s="29">
        <v>0</v>
      </c>
      <c r="U161" s="29">
        <v>0</v>
      </c>
      <c r="V161" s="62">
        <v>31</v>
      </c>
      <c r="W161" s="61">
        <v>86527.95680338964</v>
      </c>
    </row>
    <row r="162" spans="13:23" ht="14.25" customHeight="1">
      <c r="M162" s="28">
        <v>154</v>
      </c>
      <c r="N162" s="37">
        <v>48613</v>
      </c>
      <c r="O162" s="29">
        <v>1329.0107433612532</v>
      </c>
      <c r="P162" s="29">
        <v>434.7422778688237</v>
      </c>
      <c r="Q162" s="29">
        <v>861.0221042671467</v>
      </c>
      <c r="R162" s="29">
        <v>10</v>
      </c>
      <c r="S162" s="29">
        <v>23.246361225282797</v>
      </c>
      <c r="T162" s="29">
        <v>0</v>
      </c>
      <c r="U162" s="29">
        <v>0</v>
      </c>
      <c r="V162" s="62">
        <v>31</v>
      </c>
      <c r="W162" s="61">
        <v>86097.63416771416</v>
      </c>
    </row>
    <row r="163" spans="13:23" ht="14.25" customHeight="1">
      <c r="M163" s="28">
        <v>155</v>
      </c>
      <c r="N163" s="37">
        <v>48641</v>
      </c>
      <c r="O163" s="29">
        <v>1329.0107433612532</v>
      </c>
      <c r="P163" s="29">
        <v>522.484354370026</v>
      </c>
      <c r="Q163" s="29">
        <v>773.3974081809689</v>
      </c>
      <c r="R163" s="29">
        <v>10</v>
      </c>
      <c r="S163" s="29">
        <v>23.128980810258213</v>
      </c>
      <c r="T163" s="29">
        <v>0</v>
      </c>
      <c r="U163" s="29">
        <v>0</v>
      </c>
      <c r="V163" s="62">
        <v>28</v>
      </c>
      <c r="W163" s="61">
        <v>85662.89188984534</v>
      </c>
    </row>
    <row r="164" spans="13:23" ht="14.25" customHeight="1">
      <c r="M164" s="28">
        <v>156</v>
      </c>
      <c r="N164" s="37">
        <v>48673</v>
      </c>
      <c r="O164" s="29">
        <v>1329.0107433612532</v>
      </c>
      <c r="P164" s="29">
        <v>416.96608378940317</v>
      </c>
      <c r="Q164" s="29">
        <v>879.0567495372717</v>
      </c>
      <c r="R164" s="29">
        <v>10</v>
      </c>
      <c r="S164" s="29">
        <v>22.987910034578306</v>
      </c>
      <c r="T164" s="29">
        <v>0</v>
      </c>
      <c r="U164" s="29">
        <v>0</v>
      </c>
      <c r="V164" s="62">
        <v>32</v>
      </c>
      <c r="W164" s="61">
        <v>85140.40753547531</v>
      </c>
    </row>
    <row r="165" spans="13:23" ht="14.25" customHeight="1">
      <c r="M165" s="28">
        <v>157</v>
      </c>
      <c r="N165" s="37">
        <v>48702</v>
      </c>
      <c r="O165" s="29">
        <v>1329.0107433612532</v>
      </c>
      <c r="P165" s="29">
        <v>503.7739511332147</v>
      </c>
      <c r="Q165" s="29">
        <v>792.3614630360833</v>
      </c>
      <c r="R165" s="29">
        <v>10</v>
      </c>
      <c r="S165" s="29">
        <v>22.875329191955167</v>
      </c>
      <c r="T165" s="29">
        <v>0</v>
      </c>
      <c r="U165" s="29">
        <v>0</v>
      </c>
      <c r="V165" s="62">
        <v>29</v>
      </c>
      <c r="W165" s="61">
        <v>84723.44145168591</v>
      </c>
    </row>
    <row r="166" spans="13:23" ht="14.25" customHeight="1">
      <c r="M166" s="28">
        <v>158</v>
      </c>
      <c r="N166" s="37">
        <v>48733</v>
      </c>
      <c r="O166" s="29">
        <v>1329.0107433612532</v>
      </c>
      <c r="P166" s="29">
        <v>454.0299937168803</v>
      </c>
      <c r="Q166" s="29">
        <v>842.2414394192236</v>
      </c>
      <c r="R166" s="29">
        <v>10</v>
      </c>
      <c r="S166" s="29">
        <v>22.7393102251492</v>
      </c>
      <c r="T166" s="29">
        <v>0</v>
      </c>
      <c r="U166" s="29">
        <v>0</v>
      </c>
      <c r="V166" s="62">
        <v>31</v>
      </c>
      <c r="W166" s="61">
        <v>84219.66750055269</v>
      </c>
    </row>
    <row r="167" spans="13:23" ht="14.25" customHeight="1">
      <c r="M167" s="28">
        <v>159</v>
      </c>
      <c r="N167" s="37">
        <v>48764</v>
      </c>
      <c r="O167" s="29">
        <v>1329.0107433612532</v>
      </c>
      <c r="P167" s="29">
        <v>458.6931230782458</v>
      </c>
      <c r="Q167" s="29">
        <v>837.7008981561618</v>
      </c>
      <c r="R167" s="29">
        <v>10</v>
      </c>
      <c r="S167" s="29">
        <v>22.61672212684564</v>
      </c>
      <c r="T167" s="29">
        <v>0</v>
      </c>
      <c r="U167" s="29">
        <v>0</v>
      </c>
      <c r="V167" s="62">
        <v>31</v>
      </c>
      <c r="W167" s="61">
        <v>83765.63750683582</v>
      </c>
    </row>
    <row r="168" spans="13:23" ht="14.25" customHeight="1">
      <c r="M168" s="28">
        <v>160</v>
      </c>
      <c r="N168" s="37">
        <v>48794</v>
      </c>
      <c r="O168" s="29">
        <v>1329.0107433612532</v>
      </c>
      <c r="P168" s="29">
        <v>490.4083817285161</v>
      </c>
      <c r="Q168" s="29">
        <v>806.1094866491226</v>
      </c>
      <c r="R168" s="29">
        <v>10</v>
      </c>
      <c r="S168" s="29">
        <v>22.492874983614517</v>
      </c>
      <c r="T168" s="29">
        <v>0</v>
      </c>
      <c r="U168" s="29">
        <v>0</v>
      </c>
      <c r="V168" s="62">
        <v>30</v>
      </c>
      <c r="W168" s="61">
        <v>83306.94438375757</v>
      </c>
    </row>
    <row r="169" spans="13:23" ht="14.25" customHeight="1">
      <c r="M169" s="28">
        <v>161</v>
      </c>
      <c r="N169" s="37">
        <v>48827</v>
      </c>
      <c r="O169" s="29">
        <v>1329.0107433612532</v>
      </c>
      <c r="P169" s="29">
        <v>414.7245036893943</v>
      </c>
      <c r="Q169" s="29">
        <v>881.925774951311</v>
      </c>
      <c r="R169" s="29">
        <v>10</v>
      </c>
      <c r="S169" s="29">
        <v>22.360464720547817</v>
      </c>
      <c r="T169" s="29">
        <v>0</v>
      </c>
      <c r="U169" s="29">
        <v>0</v>
      </c>
      <c r="V169" s="62">
        <v>33</v>
      </c>
      <c r="W169" s="61">
        <v>82816.53600202905</v>
      </c>
    </row>
    <row r="170" spans="13:23" ht="14.25" customHeight="1">
      <c r="M170" s="28">
        <v>162</v>
      </c>
      <c r="N170" s="37">
        <v>48855</v>
      </c>
      <c r="O170" s="29">
        <v>1329.0107433612532</v>
      </c>
      <c r="P170" s="29">
        <v>552.8071292746639</v>
      </c>
      <c r="Q170" s="29">
        <v>743.9551249820375</v>
      </c>
      <c r="R170" s="29">
        <v>10</v>
      </c>
      <c r="S170" s="29">
        <v>22.24848910455168</v>
      </c>
      <c r="T170" s="29">
        <v>0</v>
      </c>
      <c r="U170" s="29">
        <v>0</v>
      </c>
      <c r="V170" s="62">
        <v>28</v>
      </c>
      <c r="W170" s="61">
        <v>82401.81149833967</v>
      </c>
    </row>
    <row r="171" spans="13:23" ht="14.25" customHeight="1">
      <c r="M171" s="28">
        <v>163</v>
      </c>
      <c r="N171" s="37">
        <v>48886</v>
      </c>
      <c r="O171" s="29">
        <v>1329.0107433612532</v>
      </c>
      <c r="P171" s="29">
        <v>478.3779641314519</v>
      </c>
      <c r="Q171" s="29">
        <v>818.5335480501537</v>
      </c>
      <c r="R171" s="29">
        <v>10</v>
      </c>
      <c r="S171" s="29">
        <v>22.09923117964752</v>
      </c>
      <c r="T171" s="29">
        <v>0</v>
      </c>
      <c r="U171" s="29">
        <v>0</v>
      </c>
      <c r="V171" s="62">
        <v>31</v>
      </c>
      <c r="W171" s="61">
        <v>81849.004369065</v>
      </c>
    </row>
    <row r="172" spans="13:23" ht="14.25" customHeight="1">
      <c r="M172" s="28">
        <v>164</v>
      </c>
      <c r="N172" s="37">
        <v>48918</v>
      </c>
      <c r="O172" s="29">
        <v>1329.0107433612532</v>
      </c>
      <c r="P172" s="29">
        <v>456.9061197252548</v>
      </c>
      <c r="Q172" s="29">
        <v>840.1345545066663</v>
      </c>
      <c r="R172" s="29">
        <v>10</v>
      </c>
      <c r="S172" s="29">
        <v>21.97006912933203</v>
      </c>
      <c r="T172" s="29">
        <v>0</v>
      </c>
      <c r="U172" s="29">
        <v>0</v>
      </c>
      <c r="V172" s="62">
        <v>32</v>
      </c>
      <c r="W172" s="61">
        <v>81370.62640493356</v>
      </c>
    </row>
    <row r="173" spans="13:23" ht="14.25" customHeight="1">
      <c r="M173" s="28">
        <v>165</v>
      </c>
      <c r="N173" s="37">
        <v>48947</v>
      </c>
      <c r="O173" s="29">
        <v>1329.0107433612532</v>
      </c>
      <c r="P173" s="29">
        <v>540.4323400020567</v>
      </c>
      <c r="Q173" s="29">
        <v>756.7316988821902</v>
      </c>
      <c r="R173" s="29">
        <v>10</v>
      </c>
      <c r="S173" s="29">
        <v>21.846704477006213</v>
      </c>
      <c r="T173" s="29">
        <v>0</v>
      </c>
      <c r="U173" s="29">
        <v>0</v>
      </c>
      <c r="V173" s="62">
        <v>29</v>
      </c>
      <c r="W173" s="61">
        <v>80913.7202852083</v>
      </c>
    </row>
    <row r="174" spans="13:23" ht="14.25" customHeight="1">
      <c r="M174" s="28">
        <v>166</v>
      </c>
      <c r="N174" s="37">
        <v>48978</v>
      </c>
      <c r="O174" s="29">
        <v>1329.0107433612532</v>
      </c>
      <c r="P174" s="29">
        <v>493.53435617685494</v>
      </c>
      <c r="Q174" s="29">
        <v>803.7755994391925</v>
      </c>
      <c r="R174" s="29">
        <v>10</v>
      </c>
      <c r="S174" s="29">
        <v>21.700787745205655</v>
      </c>
      <c r="T174" s="29">
        <v>0</v>
      </c>
      <c r="U174" s="29">
        <v>0</v>
      </c>
      <c r="V174" s="62">
        <v>31</v>
      </c>
      <c r="W174" s="61">
        <v>80373.28794520625</v>
      </c>
    </row>
    <row r="175" spans="13:23" ht="14.25" customHeight="1">
      <c r="M175" s="28">
        <v>167</v>
      </c>
      <c r="N175" s="37">
        <v>49006</v>
      </c>
      <c r="O175" s="29">
        <v>1329.0107433612532</v>
      </c>
      <c r="P175" s="29">
        <v>576.2581899966499</v>
      </c>
      <c r="Q175" s="29">
        <v>721.1850198955653</v>
      </c>
      <c r="R175" s="29">
        <v>10</v>
      </c>
      <c r="S175" s="29">
        <v>21.567533469037905</v>
      </c>
      <c r="T175" s="29">
        <v>0</v>
      </c>
      <c r="U175" s="29">
        <v>0</v>
      </c>
      <c r="V175" s="62">
        <v>28</v>
      </c>
      <c r="W175" s="61">
        <v>79879.7535890294</v>
      </c>
    </row>
    <row r="176" spans="13:23" ht="14.25" customHeight="1">
      <c r="M176" s="28">
        <v>168</v>
      </c>
      <c r="N176" s="37">
        <v>49037</v>
      </c>
      <c r="O176" s="29">
        <v>1329.0107433612532</v>
      </c>
      <c r="P176" s="29">
        <v>504.52169424188645</v>
      </c>
      <c r="Q176" s="29">
        <v>793.0771053616279</v>
      </c>
      <c r="R176" s="29">
        <v>10</v>
      </c>
      <c r="S176" s="29">
        <v>21.41194375773881</v>
      </c>
      <c r="T176" s="29">
        <v>0</v>
      </c>
      <c r="U176" s="29">
        <v>0</v>
      </c>
      <c r="V176" s="62">
        <v>31</v>
      </c>
      <c r="W176" s="61">
        <v>79303.49539903275</v>
      </c>
    </row>
    <row r="177" spans="13:23" ht="14.25" customHeight="1">
      <c r="M177" s="28">
        <v>169</v>
      </c>
      <c r="N177" s="37">
        <v>49067</v>
      </c>
      <c r="O177" s="29">
        <v>1329.0107433612532</v>
      </c>
      <c r="P177" s="29">
        <v>535.2463622641607</v>
      </c>
      <c r="Q177" s="29">
        <v>762.488658196799</v>
      </c>
      <c r="R177" s="29">
        <v>10</v>
      </c>
      <c r="S177" s="29">
        <v>21.275722900293502</v>
      </c>
      <c r="T177" s="29">
        <v>0</v>
      </c>
      <c r="U177" s="29">
        <v>0</v>
      </c>
      <c r="V177" s="62">
        <v>30</v>
      </c>
      <c r="W177" s="61">
        <v>78798.97370479086</v>
      </c>
    </row>
    <row r="178" spans="13:23" ht="14.25" customHeight="1">
      <c r="M178" s="28">
        <v>170</v>
      </c>
      <c r="N178" s="37">
        <v>49100</v>
      </c>
      <c r="O178" s="29">
        <v>1329.0107433612532</v>
      </c>
      <c r="P178" s="29">
        <v>464.43730769445443</v>
      </c>
      <c r="Q178" s="29">
        <v>833.4422292843166</v>
      </c>
      <c r="R178" s="29">
        <v>10</v>
      </c>
      <c r="S178" s="29">
        <v>21.13120638248218</v>
      </c>
      <c r="T178" s="29">
        <v>0</v>
      </c>
      <c r="U178" s="29">
        <v>0</v>
      </c>
      <c r="V178" s="62">
        <v>33</v>
      </c>
      <c r="W178" s="61">
        <v>78263.72734252669</v>
      </c>
    </row>
    <row r="179" spans="13:23" ht="14.25" customHeight="1">
      <c r="M179" s="28">
        <v>171</v>
      </c>
      <c r="N179" s="37">
        <v>49128</v>
      </c>
      <c r="O179" s="29">
        <v>1329.0107433612532</v>
      </c>
      <c r="P179" s="29">
        <v>595.6031372158432</v>
      </c>
      <c r="Q179" s="29">
        <v>702.4017978360054</v>
      </c>
      <c r="R179" s="29">
        <v>10</v>
      </c>
      <c r="S179" s="29">
        <v>21.005808309404678</v>
      </c>
      <c r="T179" s="29">
        <v>0</v>
      </c>
      <c r="U179" s="29">
        <v>0</v>
      </c>
      <c r="V179" s="62">
        <v>28</v>
      </c>
      <c r="W179" s="61">
        <v>77799.29003483223</v>
      </c>
    </row>
    <row r="180" spans="13:23" ht="14.25" customHeight="1">
      <c r="M180" s="28">
        <v>172</v>
      </c>
      <c r="N180" s="37">
        <v>49159</v>
      </c>
      <c r="O180" s="29">
        <v>1329.0107433612532</v>
      </c>
      <c r="P180" s="29">
        <v>526.0878436410491</v>
      </c>
      <c r="Q180" s="29">
        <v>772.0779042578476</v>
      </c>
      <c r="R180" s="29">
        <v>10</v>
      </c>
      <c r="S180" s="29">
        <v>20.8449954623564</v>
      </c>
      <c r="T180" s="29">
        <v>0</v>
      </c>
      <c r="U180" s="29">
        <v>0</v>
      </c>
      <c r="V180" s="62">
        <v>31</v>
      </c>
      <c r="W180" s="61">
        <v>77203.68689761638</v>
      </c>
    </row>
    <row r="181" spans="13:23" ht="14.25" customHeight="1">
      <c r="M181" s="28">
        <v>173</v>
      </c>
      <c r="N181" s="37">
        <v>49191</v>
      </c>
      <c r="O181" s="29">
        <v>1329.0107433612532</v>
      </c>
      <c r="P181" s="29">
        <v>506.627754630427</v>
      </c>
      <c r="Q181" s="29">
        <v>791.6800369862528</v>
      </c>
      <c r="R181" s="29">
        <v>10</v>
      </c>
      <c r="S181" s="29">
        <v>20.702951744573316</v>
      </c>
      <c r="T181" s="29">
        <v>0</v>
      </c>
      <c r="U181" s="29">
        <v>0</v>
      </c>
      <c r="V181" s="62">
        <v>32</v>
      </c>
      <c r="W181" s="61">
        <v>76677.59905397534</v>
      </c>
    </row>
    <row r="182" spans="13:23" ht="14.25" customHeight="1">
      <c r="M182" s="28">
        <v>174</v>
      </c>
      <c r="N182" s="37">
        <v>49220</v>
      </c>
      <c r="O182" s="29">
        <v>1329.0107433612532</v>
      </c>
      <c r="P182" s="29">
        <v>586.0686291249781</v>
      </c>
      <c r="Q182" s="29">
        <v>712.3759519854519</v>
      </c>
      <c r="R182" s="29">
        <v>10</v>
      </c>
      <c r="S182" s="29">
        <v>20.5661622508231</v>
      </c>
      <c r="T182" s="29">
        <v>0</v>
      </c>
      <c r="U182" s="29">
        <v>0</v>
      </c>
      <c r="V182" s="62">
        <v>29</v>
      </c>
      <c r="W182" s="61">
        <v>76170.9712993449</v>
      </c>
    </row>
    <row r="183" spans="13:23" ht="14.25" customHeight="1">
      <c r="M183" s="28">
        <v>175</v>
      </c>
      <c r="N183" s="37">
        <v>49251</v>
      </c>
      <c r="O183" s="29">
        <v>1329.0107433612532</v>
      </c>
      <c r="P183" s="29">
        <v>542.7136180721425</v>
      </c>
      <c r="Q183" s="29">
        <v>755.8892015681513</v>
      </c>
      <c r="R183" s="29">
        <v>10</v>
      </c>
      <c r="S183" s="29">
        <v>20.407923720959356</v>
      </c>
      <c r="T183" s="29">
        <v>0</v>
      </c>
      <c r="U183" s="29">
        <v>0</v>
      </c>
      <c r="V183" s="62">
        <v>31</v>
      </c>
      <c r="W183" s="61">
        <v>75584.90267021993</v>
      </c>
    </row>
    <row r="184" spans="13:23" ht="14.25" customHeight="1">
      <c r="M184" s="28">
        <v>176</v>
      </c>
      <c r="N184" s="37">
        <v>49282</v>
      </c>
      <c r="O184" s="29">
        <v>1329.0107433612532</v>
      </c>
      <c r="P184" s="29">
        <v>548.2875753927312</v>
      </c>
      <c r="Q184" s="29">
        <v>750.461776924442</v>
      </c>
      <c r="R184" s="29">
        <v>10</v>
      </c>
      <c r="S184" s="29">
        <v>20.26139104407988</v>
      </c>
      <c r="T184" s="29">
        <v>0</v>
      </c>
      <c r="U184" s="29">
        <v>0</v>
      </c>
      <c r="V184" s="62">
        <v>31</v>
      </c>
      <c r="W184" s="61">
        <v>75042.18905214779</v>
      </c>
    </row>
    <row r="185" spans="13:23" ht="14.25" customHeight="1">
      <c r="M185" s="28">
        <v>177</v>
      </c>
      <c r="N185" s="37">
        <v>49312</v>
      </c>
      <c r="O185" s="29">
        <v>1329.0107433612532</v>
      </c>
      <c r="P185" s="29">
        <v>578.066238104493</v>
      </c>
      <c r="Q185" s="29">
        <v>720.8311518580364</v>
      </c>
      <c r="R185" s="29">
        <v>10</v>
      </c>
      <c r="S185" s="29">
        <v>20.11335339872384</v>
      </c>
      <c r="T185" s="29">
        <v>0</v>
      </c>
      <c r="U185" s="29">
        <v>0</v>
      </c>
      <c r="V185" s="62">
        <v>30</v>
      </c>
      <c r="W185" s="61">
        <v>74493.90147675505</v>
      </c>
    </row>
    <row r="186" spans="13:23" ht="14.25" customHeight="1">
      <c r="M186" s="28">
        <v>178</v>
      </c>
      <c r="N186" s="37">
        <v>49345</v>
      </c>
      <c r="O186" s="29">
        <v>1329.0107433612532</v>
      </c>
      <c r="P186" s="29">
        <v>511.91259694123926</v>
      </c>
      <c r="Q186" s="29">
        <v>787.1408709055783</v>
      </c>
      <c r="R186" s="29">
        <v>10</v>
      </c>
      <c r="S186" s="29">
        <v>19.95727551443563</v>
      </c>
      <c r="T186" s="29">
        <v>0</v>
      </c>
      <c r="U186" s="29">
        <v>0</v>
      </c>
      <c r="V186" s="62">
        <v>33</v>
      </c>
      <c r="W186" s="61">
        <v>73915.83523865056</v>
      </c>
    </row>
    <row r="187" spans="13:23" ht="14.25" customHeight="1">
      <c r="M187" s="28">
        <v>179</v>
      </c>
      <c r="N187" s="37">
        <v>49373</v>
      </c>
      <c r="O187" s="29">
        <v>1329.0107433612532</v>
      </c>
      <c r="P187" s="29">
        <v>636.4729472432231</v>
      </c>
      <c r="Q187" s="29">
        <v>662.7187370047686</v>
      </c>
      <c r="R187" s="29">
        <v>10</v>
      </c>
      <c r="S187" s="29">
        <v>19.819059113261495</v>
      </c>
      <c r="T187" s="29">
        <v>0</v>
      </c>
      <c r="U187" s="29">
        <v>0</v>
      </c>
      <c r="V187" s="62">
        <v>28</v>
      </c>
      <c r="W187" s="61">
        <v>73403.92264170932</v>
      </c>
    </row>
    <row r="188" spans="13:23" ht="14.25" customHeight="1">
      <c r="M188" s="28">
        <v>180</v>
      </c>
      <c r="N188" s="37">
        <v>49402</v>
      </c>
      <c r="O188" s="29">
        <v>1329.0107433612532</v>
      </c>
      <c r="P188" s="29">
        <v>618.818432342338</v>
      </c>
      <c r="Q188" s="29">
        <v>680.5450996014093</v>
      </c>
      <c r="R188" s="29">
        <v>10</v>
      </c>
      <c r="S188" s="29">
        <v>19.647211417505822</v>
      </c>
      <c r="T188" s="29">
        <v>0</v>
      </c>
      <c r="U188" s="29">
        <v>0</v>
      </c>
      <c r="V188" s="62">
        <v>29</v>
      </c>
      <c r="W188" s="61">
        <v>72767.4496944661</v>
      </c>
    </row>
    <row r="189" spans="13:23" ht="14.25" customHeight="1">
      <c r="M189" s="28">
        <v>181</v>
      </c>
      <c r="N189" s="37">
        <v>49432</v>
      </c>
      <c r="O189" s="29">
        <v>1329.0107433612532</v>
      </c>
      <c r="P189" s="29">
        <v>601.3931822492515</v>
      </c>
      <c r="Q189" s="29">
        <v>698.1374306712283</v>
      </c>
      <c r="R189" s="29">
        <v>10</v>
      </c>
      <c r="S189" s="29">
        <v>19.48013044077339</v>
      </c>
      <c r="T189" s="29">
        <v>0</v>
      </c>
      <c r="U189" s="29">
        <v>0</v>
      </c>
      <c r="V189" s="62">
        <v>30</v>
      </c>
      <c r="W189" s="61">
        <v>72148.63126212376</v>
      </c>
    </row>
    <row r="190" spans="13:23" ht="14.25" customHeight="1">
      <c r="M190" s="28">
        <v>182</v>
      </c>
      <c r="N190" s="37">
        <v>49464</v>
      </c>
      <c r="O190" s="29">
        <v>1329.0107433612532</v>
      </c>
      <c r="P190" s="29">
        <v>560.982847028067</v>
      </c>
      <c r="Q190" s="29">
        <v>738.7101420516201</v>
      </c>
      <c r="R190" s="29">
        <v>10</v>
      </c>
      <c r="S190" s="29">
        <v>19.317754281566092</v>
      </c>
      <c r="T190" s="29">
        <v>0</v>
      </c>
      <c r="U190" s="29">
        <v>0</v>
      </c>
      <c r="V190" s="62">
        <v>32</v>
      </c>
      <c r="W190" s="61">
        <v>71547.23807987451</v>
      </c>
    </row>
    <row r="191" spans="13:23" ht="14.25" customHeight="1">
      <c r="M191" s="28">
        <v>183</v>
      </c>
      <c r="N191" s="37">
        <v>49493</v>
      </c>
      <c r="O191" s="29">
        <v>1329.0107433612532</v>
      </c>
      <c r="P191" s="29">
        <v>635.9576707201043</v>
      </c>
      <c r="Q191" s="29">
        <v>663.8867837282804</v>
      </c>
      <c r="R191" s="29">
        <v>10</v>
      </c>
      <c r="S191" s="29">
        <v>19.166288912868513</v>
      </c>
      <c r="T191" s="29">
        <v>0</v>
      </c>
      <c r="U191" s="29">
        <v>0</v>
      </c>
      <c r="V191" s="62">
        <v>29</v>
      </c>
      <c r="W191" s="61">
        <v>70986.25523284645</v>
      </c>
    </row>
    <row r="192" spans="13:23" ht="14.25" customHeight="1">
      <c r="M192" s="28">
        <v>184</v>
      </c>
      <c r="N192" s="37">
        <v>49524</v>
      </c>
      <c r="O192" s="29">
        <v>1329.0107433612532</v>
      </c>
      <c r="P192" s="29">
        <v>596.4757948280809</v>
      </c>
      <c r="Q192" s="29">
        <v>703.5403681913982</v>
      </c>
      <c r="R192" s="29">
        <v>10</v>
      </c>
      <c r="S192" s="29">
        <v>18.994580341774085</v>
      </c>
      <c r="T192" s="29">
        <v>0</v>
      </c>
      <c r="U192" s="29">
        <v>0</v>
      </c>
      <c r="V192" s="62">
        <v>31</v>
      </c>
      <c r="W192" s="61">
        <v>70350.29756212635</v>
      </c>
    </row>
    <row r="193" spans="13:23" ht="14.25" customHeight="1">
      <c r="M193" s="28">
        <v>185</v>
      </c>
      <c r="N193" s="37">
        <v>49555</v>
      </c>
      <c r="O193" s="29">
        <v>1329.0107433612532</v>
      </c>
      <c r="P193" s="29">
        <v>602.60191827961</v>
      </c>
      <c r="Q193" s="29">
        <v>697.5752932044727</v>
      </c>
      <c r="R193" s="29">
        <v>10</v>
      </c>
      <c r="S193" s="29">
        <v>18.833531877170504</v>
      </c>
      <c r="T193" s="29">
        <v>0</v>
      </c>
      <c r="U193" s="29">
        <v>0</v>
      </c>
      <c r="V193" s="62">
        <v>31</v>
      </c>
      <c r="W193" s="61">
        <v>69753.82176729827</v>
      </c>
    </row>
    <row r="194" spans="13:23" ht="14.25" customHeight="1">
      <c r="M194" s="28">
        <v>186</v>
      </c>
      <c r="N194" s="37">
        <v>49585</v>
      </c>
      <c r="O194" s="29">
        <v>1329.0107433612532</v>
      </c>
      <c r="P194" s="29">
        <v>631.2065692850634</v>
      </c>
      <c r="Q194" s="29">
        <v>669.1333447169548</v>
      </c>
      <c r="R194" s="29">
        <v>10</v>
      </c>
      <c r="S194" s="29">
        <v>18.67082935923501</v>
      </c>
      <c r="T194" s="29">
        <v>0</v>
      </c>
      <c r="U194" s="29">
        <v>0</v>
      </c>
      <c r="V194" s="62">
        <v>30</v>
      </c>
      <c r="W194" s="61">
        <v>69151.21984901866</v>
      </c>
    </row>
    <row r="195" spans="13:23" ht="14.25" customHeight="1">
      <c r="M195" s="28">
        <v>187</v>
      </c>
      <c r="N195" s="37">
        <v>49618</v>
      </c>
      <c r="O195" s="29">
        <v>1329.0107433612532</v>
      </c>
      <c r="P195" s="29">
        <v>570.8303902313178</v>
      </c>
      <c r="Q195" s="29">
        <v>729.6799495444074</v>
      </c>
      <c r="R195" s="29">
        <v>10</v>
      </c>
      <c r="S195" s="29">
        <v>18.50040358552804</v>
      </c>
      <c r="T195" s="29">
        <v>0</v>
      </c>
      <c r="U195" s="29">
        <v>0</v>
      </c>
      <c r="V195" s="62">
        <v>33</v>
      </c>
      <c r="W195" s="61">
        <v>68520.0132797336</v>
      </c>
    </row>
    <row r="196" spans="13:23" ht="14.25" customHeight="1">
      <c r="M196" s="28">
        <v>188</v>
      </c>
      <c r="N196" s="37">
        <v>49646</v>
      </c>
      <c r="O196" s="29">
        <v>1329.0107433612532</v>
      </c>
      <c r="P196" s="29">
        <v>687.1932073448722</v>
      </c>
      <c r="Q196" s="29">
        <v>613.4712566362153</v>
      </c>
      <c r="R196" s="29">
        <v>10</v>
      </c>
      <c r="S196" s="29">
        <v>18.346279380165587</v>
      </c>
      <c r="T196" s="29">
        <v>0</v>
      </c>
      <c r="U196" s="29">
        <v>0</v>
      </c>
      <c r="V196" s="62">
        <v>28</v>
      </c>
      <c r="W196" s="61">
        <v>67949.18288950228</v>
      </c>
    </row>
    <row r="197" spans="13:23" ht="14.25" customHeight="1">
      <c r="M197" s="28">
        <v>189</v>
      </c>
      <c r="N197" s="37">
        <v>49677</v>
      </c>
      <c r="O197" s="29">
        <v>1329.0107433612532</v>
      </c>
      <c r="P197" s="29">
        <v>628.1943582518871</v>
      </c>
      <c r="Q197" s="29">
        <v>672.6556478951835</v>
      </c>
      <c r="R197" s="29">
        <v>10</v>
      </c>
      <c r="S197" s="29">
        <v>18.160737214182472</v>
      </c>
      <c r="T197" s="29">
        <v>0</v>
      </c>
      <c r="U197" s="29">
        <v>0</v>
      </c>
      <c r="V197" s="62">
        <v>31</v>
      </c>
      <c r="W197" s="61">
        <v>67261.98968215741</v>
      </c>
    </row>
    <row r="198" spans="13:23" ht="14.25" customHeight="1">
      <c r="M198" s="28">
        <v>190</v>
      </c>
      <c r="N198" s="37">
        <v>49709</v>
      </c>
      <c r="O198" s="29">
        <v>1329.0107433612532</v>
      </c>
      <c r="P198" s="29">
        <v>613.039736658142</v>
      </c>
      <c r="Q198" s="29">
        <v>687.9798819656567</v>
      </c>
      <c r="R198" s="29">
        <v>10</v>
      </c>
      <c r="S198" s="29">
        <v>17.991124737454463</v>
      </c>
      <c r="T198" s="29">
        <v>0</v>
      </c>
      <c r="U198" s="29">
        <v>0</v>
      </c>
      <c r="V198" s="62">
        <v>32</v>
      </c>
      <c r="W198" s="61">
        <v>66633.79532390552</v>
      </c>
    </row>
    <row r="199" spans="13:23" ht="14.25" customHeight="1">
      <c r="M199" s="28">
        <v>191</v>
      </c>
      <c r="N199" s="37">
        <v>49737</v>
      </c>
      <c r="O199" s="29">
        <v>1329.0107433612532</v>
      </c>
      <c r="P199" s="29">
        <v>705.1244632435454</v>
      </c>
      <c r="Q199" s="29">
        <v>596.060676109151</v>
      </c>
      <c r="R199" s="29">
        <v>10</v>
      </c>
      <c r="S199" s="29">
        <v>17.825604008556763</v>
      </c>
      <c r="T199" s="29">
        <v>0</v>
      </c>
      <c r="U199" s="29">
        <v>0</v>
      </c>
      <c r="V199" s="62">
        <v>28</v>
      </c>
      <c r="W199" s="61">
        <v>66020.75558724737</v>
      </c>
    </row>
    <row r="200" spans="13:23" ht="14.25" customHeight="1">
      <c r="M200" s="28">
        <v>192</v>
      </c>
      <c r="N200" s="37">
        <v>49768</v>
      </c>
      <c r="O200" s="29">
        <v>1329.0107433612532</v>
      </c>
      <c r="P200" s="29">
        <v>648.1844951720714</v>
      </c>
      <c r="Q200" s="29">
        <v>653.1910277857008</v>
      </c>
      <c r="R200" s="29">
        <v>10</v>
      </c>
      <c r="S200" s="29">
        <v>17.635220403481004</v>
      </c>
      <c r="T200" s="29">
        <v>0</v>
      </c>
      <c r="U200" s="29">
        <v>0</v>
      </c>
      <c r="V200" s="62">
        <v>31</v>
      </c>
      <c r="W200" s="61">
        <v>65315.63112400383</v>
      </c>
    </row>
    <row r="201" spans="13:23" ht="14.25" customHeight="1">
      <c r="M201" s="28">
        <v>193</v>
      </c>
      <c r="N201" s="37">
        <v>49800</v>
      </c>
      <c r="O201" s="29">
        <v>1329.0107433612532</v>
      </c>
      <c r="P201" s="29">
        <v>633.8727863297484</v>
      </c>
      <c r="Q201" s="29">
        <v>667.6777464417203</v>
      </c>
      <c r="R201" s="29">
        <v>10</v>
      </c>
      <c r="S201" s="29">
        <v>17.460210589784545</v>
      </c>
      <c r="T201" s="29">
        <v>0</v>
      </c>
      <c r="U201" s="29">
        <v>0</v>
      </c>
      <c r="V201" s="62">
        <v>32</v>
      </c>
      <c r="W201" s="61">
        <v>64667.446628831756</v>
      </c>
    </row>
    <row r="202" spans="13:23" ht="14.25" customHeight="1">
      <c r="M202" s="28">
        <v>194</v>
      </c>
      <c r="N202" s="37">
        <v>49829</v>
      </c>
      <c r="O202" s="29">
        <v>1329.0107433612532</v>
      </c>
      <c r="P202" s="29">
        <v>702.8586555824845</v>
      </c>
      <c r="Q202" s="29">
        <v>598.8630228412932</v>
      </c>
      <c r="R202" s="29">
        <v>10</v>
      </c>
      <c r="S202" s="29">
        <v>17.289064937475512</v>
      </c>
      <c r="T202" s="29">
        <v>0</v>
      </c>
      <c r="U202" s="29">
        <v>0</v>
      </c>
      <c r="V202" s="62">
        <v>29</v>
      </c>
      <c r="W202" s="61">
        <v>64033.57384250201</v>
      </c>
    </row>
    <row r="203" spans="13:23" ht="14.25" customHeight="1">
      <c r="M203" s="28">
        <v>195</v>
      </c>
      <c r="N203" s="37">
        <v>49859</v>
      </c>
      <c r="O203" s="29">
        <v>1329.0107433612532</v>
      </c>
      <c r="P203" s="29">
        <v>689.0995089983826</v>
      </c>
      <c r="Q203" s="29">
        <v>612.8119412624023</v>
      </c>
      <c r="R203" s="29">
        <v>10</v>
      </c>
      <c r="S203" s="29">
        <v>17.09929310046824</v>
      </c>
      <c r="T203" s="29">
        <v>0</v>
      </c>
      <c r="U203" s="29">
        <v>0</v>
      </c>
      <c r="V203" s="62">
        <v>30</v>
      </c>
      <c r="W203" s="61">
        <v>63330.71518691952</v>
      </c>
    </row>
    <row r="204" spans="13:23" ht="14.25" customHeight="1">
      <c r="M204" s="28">
        <v>196</v>
      </c>
      <c r="N204" s="37">
        <v>49891</v>
      </c>
      <c r="O204" s="29">
        <v>1329.0107433612532</v>
      </c>
      <c r="P204" s="29">
        <v>655.3360379556332</v>
      </c>
      <c r="Q204" s="29">
        <v>646.7614691725813</v>
      </c>
      <c r="R204" s="29">
        <v>10</v>
      </c>
      <c r="S204" s="29">
        <v>16.913236233038678</v>
      </c>
      <c r="T204" s="29">
        <v>0</v>
      </c>
      <c r="U204" s="29">
        <v>0</v>
      </c>
      <c r="V204" s="62">
        <v>32</v>
      </c>
      <c r="W204" s="61">
        <v>62641.61567792114</v>
      </c>
    </row>
    <row r="205" spans="13:23" ht="14.25" customHeight="1">
      <c r="M205" s="28">
        <v>197</v>
      </c>
      <c r="N205" s="37">
        <v>49921</v>
      </c>
      <c r="O205" s="29">
        <v>1329.0107433612532</v>
      </c>
      <c r="P205" s="29">
        <v>702.4717731896773</v>
      </c>
      <c r="Q205" s="29">
        <v>599.8026746687852</v>
      </c>
      <c r="R205" s="29">
        <v>10</v>
      </c>
      <c r="S205" s="29">
        <v>16.736295502790657</v>
      </c>
      <c r="T205" s="29">
        <v>0</v>
      </c>
      <c r="U205" s="29">
        <v>0</v>
      </c>
      <c r="V205" s="62">
        <v>30</v>
      </c>
      <c r="W205" s="61">
        <v>61986.279639965505</v>
      </c>
    </row>
    <row r="206" spans="13:23" ht="14.25" customHeight="1">
      <c r="M206" s="28">
        <v>198</v>
      </c>
      <c r="N206" s="37">
        <v>49951</v>
      </c>
      <c r="O206" s="29">
        <v>1329.0107433612532</v>
      </c>
      <c r="P206" s="29">
        <v>709.4588230034835</v>
      </c>
      <c r="Q206" s="29">
        <v>593.0052922337402</v>
      </c>
      <c r="R206" s="29">
        <v>10</v>
      </c>
      <c r="S206" s="29">
        <v>16.546628124029446</v>
      </c>
      <c r="T206" s="29">
        <v>0</v>
      </c>
      <c r="U206" s="29">
        <v>0</v>
      </c>
      <c r="V206" s="62">
        <v>30</v>
      </c>
      <c r="W206" s="61">
        <v>61283.80786677583</v>
      </c>
    </row>
    <row r="207" spans="13:23" ht="14.25" customHeight="1">
      <c r="M207" s="28">
        <v>199</v>
      </c>
      <c r="N207" s="37">
        <v>49982</v>
      </c>
      <c r="O207" s="29">
        <v>1329.0107433612532</v>
      </c>
      <c r="P207" s="29">
        <v>696.8799822209503</v>
      </c>
      <c r="Q207" s="29">
        <v>605.7756868984843</v>
      </c>
      <c r="R207" s="29">
        <v>10</v>
      </c>
      <c r="S207" s="29">
        <v>16.355074241818503</v>
      </c>
      <c r="T207" s="29">
        <v>0</v>
      </c>
      <c r="U207" s="29">
        <v>0</v>
      </c>
      <c r="V207" s="62">
        <v>31</v>
      </c>
      <c r="W207" s="61">
        <v>60574.349043772345</v>
      </c>
    </row>
    <row r="208" spans="13:23" ht="14.25" customHeight="1">
      <c r="M208" s="28">
        <v>200</v>
      </c>
      <c r="N208" s="37">
        <v>50012</v>
      </c>
      <c r="O208" s="29">
        <v>1329.0107433612532</v>
      </c>
      <c r="P208" s="29">
        <v>723.4468004030234</v>
      </c>
      <c r="Q208" s="29">
        <v>579.397026311611</v>
      </c>
      <c r="R208" s="29">
        <v>10</v>
      </c>
      <c r="S208" s="29">
        <v>16.166916646618848</v>
      </c>
      <c r="T208" s="29">
        <v>0</v>
      </c>
      <c r="U208" s="29">
        <v>0</v>
      </c>
      <c r="V208" s="62">
        <v>30</v>
      </c>
      <c r="W208" s="61">
        <v>59877.4690615514</v>
      </c>
    </row>
    <row r="209" spans="13:23" ht="14.25" customHeight="1">
      <c r="M209" s="28">
        <v>201</v>
      </c>
      <c r="N209" s="37">
        <v>50045</v>
      </c>
      <c r="O209" s="29">
        <v>1329.0107433612532</v>
      </c>
      <c r="P209" s="29">
        <v>673.0990579136915</v>
      </c>
      <c r="Q209" s="29">
        <v>629.9400994370517</v>
      </c>
      <c r="R209" s="29">
        <v>10</v>
      </c>
      <c r="S209" s="29">
        <v>15.971586010510032</v>
      </c>
      <c r="T209" s="29">
        <v>0</v>
      </c>
      <c r="U209" s="29">
        <v>0</v>
      </c>
      <c r="V209" s="62">
        <v>33</v>
      </c>
      <c r="W209" s="61">
        <v>59154.02226114838</v>
      </c>
    </row>
    <row r="210" spans="13:23" ht="14.25" customHeight="1">
      <c r="M210" s="28">
        <v>202</v>
      </c>
      <c r="N210" s="37">
        <v>50074</v>
      </c>
      <c r="O210" s="29">
        <v>1329.0107433612532</v>
      </c>
      <c r="P210" s="29">
        <v>756.2880845333925</v>
      </c>
      <c r="Q210" s="29">
        <v>546.9328095629874</v>
      </c>
      <c r="R210" s="29">
        <v>10</v>
      </c>
      <c r="S210" s="29">
        <v>15.789849264873336</v>
      </c>
      <c r="T210" s="29">
        <v>0</v>
      </c>
      <c r="U210" s="29">
        <v>0</v>
      </c>
      <c r="V210" s="62">
        <v>29</v>
      </c>
      <c r="W210" s="61">
        <v>58480.923203234684</v>
      </c>
    </row>
    <row r="211" spans="13:23" ht="14.25" customHeight="1">
      <c r="M211" s="28">
        <v>203</v>
      </c>
      <c r="N211" s="37">
        <v>50102</v>
      </c>
      <c r="O211" s="29">
        <v>1329.0107433612532</v>
      </c>
      <c r="P211" s="29">
        <v>782.2649698697355</v>
      </c>
      <c r="Q211" s="29">
        <v>521.1601220094683</v>
      </c>
      <c r="R211" s="29">
        <v>10</v>
      </c>
      <c r="S211" s="29">
        <v>15.58565148204932</v>
      </c>
      <c r="T211" s="29">
        <v>0</v>
      </c>
      <c r="U211" s="29">
        <v>0</v>
      </c>
      <c r="V211" s="62">
        <v>28</v>
      </c>
      <c r="W211" s="61">
        <v>57724.63511870129</v>
      </c>
    </row>
    <row r="212" spans="13:23" ht="14.25" customHeight="1">
      <c r="M212" s="28">
        <v>204</v>
      </c>
      <c r="N212" s="37">
        <v>50133</v>
      </c>
      <c r="O212" s="29">
        <v>1329.0107433612532</v>
      </c>
      <c r="P212" s="29">
        <v>734.1823359403807</v>
      </c>
      <c r="Q212" s="29">
        <v>569.453967480688</v>
      </c>
      <c r="R212" s="29">
        <v>10</v>
      </c>
      <c r="S212" s="29">
        <v>15.374439940184491</v>
      </c>
      <c r="T212" s="29">
        <v>0</v>
      </c>
      <c r="U212" s="29">
        <v>0</v>
      </c>
      <c r="V212" s="62">
        <v>31</v>
      </c>
      <c r="W212" s="61">
        <v>56942.37014883156</v>
      </c>
    </row>
    <row r="213" spans="13:23" ht="14.25" customHeight="1">
      <c r="M213" s="28">
        <v>205</v>
      </c>
      <c r="N213" s="37">
        <v>50164</v>
      </c>
      <c r="O213" s="29">
        <v>1329.0107433612532</v>
      </c>
      <c r="P213" s="29">
        <v>741.7227787628746</v>
      </c>
      <c r="Q213" s="29">
        <v>562.111753888898</v>
      </c>
      <c r="R213" s="29">
        <v>10</v>
      </c>
      <c r="S213" s="29">
        <v>15.17621070948059</v>
      </c>
      <c r="T213" s="29">
        <v>0</v>
      </c>
      <c r="U213" s="29">
        <v>0</v>
      </c>
      <c r="V213" s="62">
        <v>31</v>
      </c>
      <c r="W213" s="61">
        <v>56208.18781289118</v>
      </c>
    </row>
    <row r="214" spans="13:23" ht="14.25" customHeight="1">
      <c r="M214" s="28">
        <v>206</v>
      </c>
      <c r="N214" s="37">
        <v>50194</v>
      </c>
      <c r="O214" s="29">
        <v>1329.0107433612532</v>
      </c>
      <c r="P214" s="29">
        <v>767.3203139658003</v>
      </c>
      <c r="Q214" s="29">
        <v>536.7144838362382</v>
      </c>
      <c r="R214" s="29">
        <v>10</v>
      </c>
      <c r="S214" s="29">
        <v>14.975945559214614</v>
      </c>
      <c r="T214" s="29">
        <v>0</v>
      </c>
      <c r="U214" s="29">
        <v>0</v>
      </c>
      <c r="V214" s="62">
        <v>30</v>
      </c>
      <c r="W214" s="61">
        <v>55466.465034128305</v>
      </c>
    </row>
    <row r="215" spans="13:23" ht="14.25" customHeight="1">
      <c r="M215" s="28">
        <v>207</v>
      </c>
      <c r="N215" s="37">
        <v>50224</v>
      </c>
      <c r="O215" s="29">
        <v>1329.0107433612532</v>
      </c>
      <c r="P215" s="29">
        <v>774.9523718810682</v>
      </c>
      <c r="Q215" s="29">
        <v>529.2896024057411</v>
      </c>
      <c r="R215" s="29">
        <v>10</v>
      </c>
      <c r="S215" s="29">
        <v>14.768769074443847</v>
      </c>
      <c r="T215" s="29">
        <v>0</v>
      </c>
      <c r="U215" s="29">
        <v>0</v>
      </c>
      <c r="V215" s="62">
        <v>30</v>
      </c>
      <c r="W215" s="61">
        <v>54699.144720162505</v>
      </c>
    </row>
    <row r="216" spans="13:23" ht="14.25" customHeight="1">
      <c r="M216" s="28">
        <v>208</v>
      </c>
      <c r="N216" s="37">
        <v>50255</v>
      </c>
      <c r="O216" s="29">
        <v>1329.0107433612532</v>
      </c>
      <c r="P216" s="29">
        <v>765.1806261730359</v>
      </c>
      <c r="Q216" s="29">
        <v>539.2705852541814</v>
      </c>
      <c r="R216" s="29">
        <v>10</v>
      </c>
      <c r="S216" s="29">
        <v>14.55953193403596</v>
      </c>
      <c r="T216" s="29">
        <v>0</v>
      </c>
      <c r="U216" s="29">
        <v>0</v>
      </c>
      <c r="V216" s="62">
        <v>31</v>
      </c>
      <c r="W216" s="61">
        <v>53924.19234828144</v>
      </c>
    </row>
    <row r="217" spans="13:23" ht="14.25" customHeight="1">
      <c r="M217" s="28">
        <v>209</v>
      </c>
      <c r="N217" s="37">
        <v>50286</v>
      </c>
      <c r="O217" s="29">
        <v>1329.0107433612532</v>
      </c>
      <c r="P217" s="29">
        <v>773.0394379124216</v>
      </c>
      <c r="Q217" s="29">
        <v>531.6183722838623</v>
      </c>
      <c r="R217" s="29">
        <v>10</v>
      </c>
      <c r="S217" s="29">
        <v>14.352933164969238</v>
      </c>
      <c r="T217" s="29">
        <v>0</v>
      </c>
      <c r="U217" s="29">
        <v>0</v>
      </c>
      <c r="V217" s="62">
        <v>31</v>
      </c>
      <c r="W217" s="61">
        <v>53159.0117221084</v>
      </c>
    </row>
    <row r="218" spans="13:23" ht="14.25" customHeight="1">
      <c r="M218" s="28">
        <v>210</v>
      </c>
      <c r="N218" s="37">
        <v>50318</v>
      </c>
      <c r="O218" s="29">
        <v>1329.0107433612532</v>
      </c>
      <c r="P218" s="29">
        <v>763.9924165374305</v>
      </c>
      <c r="Q218" s="29">
        <v>540.8741143070898</v>
      </c>
      <c r="R218" s="29">
        <v>10</v>
      </c>
      <c r="S218" s="29">
        <v>14.144212516732885</v>
      </c>
      <c r="T218" s="29">
        <v>0</v>
      </c>
      <c r="U218" s="29">
        <v>0</v>
      </c>
      <c r="V218" s="62">
        <v>32</v>
      </c>
      <c r="W218" s="61">
        <v>52385.97228419598</v>
      </c>
    </row>
    <row r="219" spans="13:23" ht="14.25" customHeight="1">
      <c r="M219" s="28">
        <v>211</v>
      </c>
      <c r="N219" s="37">
        <v>50347</v>
      </c>
      <c r="O219" s="29">
        <v>1329.0107433612532</v>
      </c>
      <c r="P219" s="29">
        <v>822.2870910321742</v>
      </c>
      <c r="Q219" s="29">
        <v>482.7857177648112</v>
      </c>
      <c r="R219" s="29">
        <v>10</v>
      </c>
      <c r="S219" s="29">
        <v>13.937934564267781</v>
      </c>
      <c r="T219" s="29">
        <v>0</v>
      </c>
      <c r="U219" s="29">
        <v>0</v>
      </c>
      <c r="V219" s="62">
        <v>29</v>
      </c>
      <c r="W219" s="61">
        <v>51621.97986765855</v>
      </c>
    </row>
    <row r="220" spans="13:23" ht="14.25" customHeight="1">
      <c r="M220" s="28">
        <v>212</v>
      </c>
      <c r="N220" s="37">
        <v>50377</v>
      </c>
      <c r="O220" s="29">
        <v>1329.0107433612532</v>
      </c>
      <c r="P220" s="29">
        <v>813.7377950338274</v>
      </c>
      <c r="Q220" s="29">
        <v>491.5570312777367</v>
      </c>
      <c r="R220" s="29">
        <v>10</v>
      </c>
      <c r="S220" s="29">
        <v>13.715917049689093</v>
      </c>
      <c r="T220" s="29">
        <v>0</v>
      </c>
      <c r="U220" s="29">
        <v>0</v>
      </c>
      <c r="V220" s="62">
        <v>30</v>
      </c>
      <c r="W220" s="61">
        <v>50799.692776626376</v>
      </c>
    </row>
    <row r="221" spans="13:23" ht="14.25" customHeight="1">
      <c r="M221" s="28">
        <v>213</v>
      </c>
      <c r="N221" s="37">
        <v>50409</v>
      </c>
      <c r="O221" s="29">
        <v>1329.0107433612532</v>
      </c>
      <c r="P221" s="29">
        <v>789.42009363413</v>
      </c>
      <c r="Q221" s="29">
        <v>516.0944418820932</v>
      </c>
      <c r="R221" s="29">
        <v>10</v>
      </c>
      <c r="S221" s="29">
        <v>13.496207845029959</v>
      </c>
      <c r="T221" s="29">
        <v>0</v>
      </c>
      <c r="U221" s="29">
        <v>0</v>
      </c>
      <c r="V221" s="62">
        <v>32</v>
      </c>
      <c r="W221" s="61">
        <v>49985.95498159255</v>
      </c>
    </row>
    <row r="222" spans="13:23" ht="14.25" customHeight="1">
      <c r="M222" s="28">
        <v>214</v>
      </c>
      <c r="N222" s="37">
        <v>50439</v>
      </c>
      <c r="O222" s="29">
        <v>1329.0107433612532</v>
      </c>
      <c r="P222" s="29">
        <v>829.6834094414472</v>
      </c>
      <c r="Q222" s="29">
        <v>476.0442695000572</v>
      </c>
      <c r="R222" s="29">
        <v>10</v>
      </c>
      <c r="S222" s="29">
        <v>13.283064419748742</v>
      </c>
      <c r="T222" s="29">
        <v>0</v>
      </c>
      <c r="U222" s="29">
        <v>0</v>
      </c>
      <c r="V222" s="62">
        <v>30</v>
      </c>
      <c r="W222" s="61">
        <v>49196.53488795842</v>
      </c>
    </row>
    <row r="223" spans="13:23" ht="14.25" customHeight="1">
      <c r="M223" s="28">
        <v>215</v>
      </c>
      <c r="N223" s="37">
        <v>50467</v>
      </c>
      <c r="O223" s="29">
        <v>1329.0107433612532</v>
      </c>
      <c r="P223" s="29">
        <v>869.2772274230064</v>
      </c>
      <c r="Q223" s="29">
        <v>436.6744660390473</v>
      </c>
      <c r="R223" s="29">
        <v>10</v>
      </c>
      <c r="S223" s="29">
        <v>13.05904989919955</v>
      </c>
      <c r="T223" s="29">
        <v>0</v>
      </c>
      <c r="U223" s="29">
        <v>0</v>
      </c>
      <c r="V223" s="62">
        <v>28</v>
      </c>
      <c r="W223" s="61">
        <v>48366.851478516975</v>
      </c>
    </row>
    <row r="224" spans="13:23" ht="14.25" customHeight="1">
      <c r="M224" s="28">
        <v>216</v>
      </c>
      <c r="N224" s="37">
        <v>50500</v>
      </c>
      <c r="O224" s="29">
        <v>1329.0107433612532</v>
      </c>
      <c r="P224" s="29">
        <v>800.3775707300739</v>
      </c>
      <c r="Q224" s="29">
        <v>505.80882758338396</v>
      </c>
      <c r="R224" s="29">
        <v>10</v>
      </c>
      <c r="S224" s="29">
        <v>12.824345047795338</v>
      </c>
      <c r="T224" s="29">
        <v>0</v>
      </c>
      <c r="U224" s="29">
        <v>0</v>
      </c>
      <c r="V224" s="62">
        <v>33</v>
      </c>
      <c r="W224" s="61">
        <v>47497.57425109397</v>
      </c>
    </row>
    <row r="225" spans="13:23" ht="14.25" customHeight="1">
      <c r="M225" s="28">
        <v>217</v>
      </c>
      <c r="N225" s="37">
        <v>50528</v>
      </c>
      <c r="O225" s="29">
        <v>1329.0107433612532</v>
      </c>
      <c r="P225" s="29">
        <v>884.8023174345007</v>
      </c>
      <c r="Q225" s="29">
        <v>421.60018282305424</v>
      </c>
      <c r="R225" s="29">
        <v>10</v>
      </c>
      <c r="S225" s="29">
        <v>12.608243103698216</v>
      </c>
      <c r="T225" s="29">
        <v>0</v>
      </c>
      <c r="U225" s="29">
        <v>0</v>
      </c>
      <c r="V225" s="62">
        <v>28</v>
      </c>
      <c r="W225" s="61">
        <v>46697.19668036389</v>
      </c>
    </row>
    <row r="226" spans="13:23" ht="14.25" customHeight="1">
      <c r="M226" s="28">
        <v>218</v>
      </c>
      <c r="N226" s="37">
        <v>50559</v>
      </c>
      <c r="O226" s="29">
        <v>1329.0107433612532</v>
      </c>
      <c r="P226" s="29">
        <v>848.4931030631578</v>
      </c>
      <c r="Q226" s="29">
        <v>458.1482938201044</v>
      </c>
      <c r="R226" s="29">
        <v>10</v>
      </c>
      <c r="S226" s="29">
        <v>12.3693464779909</v>
      </c>
      <c r="T226" s="29">
        <v>0</v>
      </c>
      <c r="U226" s="29">
        <v>0</v>
      </c>
      <c r="V226" s="62">
        <v>31</v>
      </c>
      <c r="W226" s="61">
        <v>45812.39436292939</v>
      </c>
    </row>
    <row r="227" spans="13:23" ht="14.25" customHeight="1">
      <c r="M227" s="28">
        <v>219</v>
      </c>
      <c r="N227" s="37">
        <v>50591</v>
      </c>
      <c r="O227" s="29">
        <v>1329.0107433612532</v>
      </c>
      <c r="P227" s="29">
        <v>842.6276935376026</v>
      </c>
      <c r="Q227" s="29">
        <v>464.2427964834867</v>
      </c>
      <c r="R227" s="29">
        <v>10</v>
      </c>
      <c r="S227" s="29">
        <v>12.140253340163849</v>
      </c>
      <c r="T227" s="29">
        <v>0</v>
      </c>
      <c r="U227" s="29">
        <v>0</v>
      </c>
      <c r="V227" s="62">
        <v>32</v>
      </c>
      <c r="W227" s="61">
        <v>44963.90125986624</v>
      </c>
    </row>
    <row r="228" spans="13:23" ht="14.25" customHeight="1">
      <c r="M228" s="28">
        <v>220</v>
      </c>
      <c r="N228" s="37">
        <v>50620</v>
      </c>
      <c r="O228" s="29">
        <v>1329.0107433612532</v>
      </c>
      <c r="P228" s="29">
        <v>894.4613516590623</v>
      </c>
      <c r="Q228" s="29">
        <v>412.6366478392822</v>
      </c>
      <c r="R228" s="29">
        <v>10</v>
      </c>
      <c r="S228" s="29">
        <v>11.912743862908695</v>
      </c>
      <c r="T228" s="29">
        <v>0</v>
      </c>
      <c r="U228" s="29">
        <v>0</v>
      </c>
      <c r="V228" s="62">
        <v>29</v>
      </c>
      <c r="W228" s="61">
        <v>44121.27356632864</v>
      </c>
    </row>
    <row r="229" spans="13:23" ht="14.25" customHeight="1">
      <c r="M229" s="28">
        <v>221</v>
      </c>
      <c r="N229" s="37">
        <v>50651</v>
      </c>
      <c r="O229" s="29">
        <v>1329.0107433612532</v>
      </c>
      <c r="P229" s="29">
        <v>875.0484060136738</v>
      </c>
      <c r="Q229" s="29">
        <v>432.29109804961865</v>
      </c>
      <c r="R229" s="29">
        <v>10</v>
      </c>
      <c r="S229" s="29">
        <v>11.671239297960748</v>
      </c>
      <c r="T229" s="29">
        <v>0</v>
      </c>
      <c r="U229" s="29">
        <v>0</v>
      </c>
      <c r="V229" s="62">
        <v>31</v>
      </c>
      <c r="W229" s="61">
        <v>43226.812214669575</v>
      </c>
    </row>
    <row r="230" spans="13:23" ht="14.25" customHeight="1">
      <c r="M230" s="28">
        <v>222</v>
      </c>
      <c r="N230" s="37">
        <v>50682</v>
      </c>
      <c r="O230" s="29">
        <v>1329.0107433612532</v>
      </c>
      <c r="P230" s="29">
        <v>884.0356182489139</v>
      </c>
      <c r="Q230" s="29">
        <v>423.5401488840022</v>
      </c>
      <c r="R230" s="29">
        <v>10</v>
      </c>
      <c r="S230" s="29">
        <v>11.434976228337055</v>
      </c>
      <c r="T230" s="29">
        <v>0</v>
      </c>
      <c r="U230" s="29">
        <v>0</v>
      </c>
      <c r="V230" s="62">
        <v>31</v>
      </c>
      <c r="W230" s="61">
        <v>42351.7638086559</v>
      </c>
    </row>
    <row r="231" spans="13:23" ht="14.25" customHeight="1">
      <c r="M231" s="28">
        <v>223</v>
      </c>
      <c r="N231" s="37">
        <v>50712</v>
      </c>
      <c r="O231" s="29">
        <v>1329.0107433612532</v>
      </c>
      <c r="P231" s="29">
        <v>906.5570426009258</v>
      </c>
      <c r="Q231" s="29">
        <v>401.2574141489175</v>
      </c>
      <c r="R231" s="29">
        <v>10</v>
      </c>
      <c r="S231" s="29">
        <v>11.196286611409846</v>
      </c>
      <c r="T231" s="29">
        <v>0</v>
      </c>
      <c r="U231" s="29">
        <v>0</v>
      </c>
      <c r="V231" s="62">
        <v>30</v>
      </c>
      <c r="W231" s="61">
        <v>41467.72819040699</v>
      </c>
    </row>
    <row r="232" spans="13:23" ht="14.25" customHeight="1">
      <c r="M232" s="28">
        <v>224</v>
      </c>
      <c r="N232" s="37">
        <v>50742</v>
      </c>
      <c r="O232" s="29">
        <v>1329.0107433612532</v>
      </c>
      <c r="P232" s="29">
        <v>915.5740016553066</v>
      </c>
      <c r="Q232" s="29">
        <v>392.485225496039</v>
      </c>
      <c r="R232" s="29">
        <v>10</v>
      </c>
      <c r="S232" s="29">
        <v>10.951516209907597</v>
      </c>
      <c r="T232" s="29">
        <v>0</v>
      </c>
      <c r="U232" s="29">
        <v>0</v>
      </c>
      <c r="V232" s="62">
        <v>30</v>
      </c>
      <c r="W232" s="61">
        <v>40561.17114780606</v>
      </c>
    </row>
    <row r="233" spans="13:23" ht="14.25" customHeight="1">
      <c r="M233" s="28">
        <v>225</v>
      </c>
      <c r="N233" s="37">
        <v>50773</v>
      </c>
      <c r="O233" s="29">
        <v>1329.0107433612532</v>
      </c>
      <c r="P233" s="29">
        <v>911.829388253776</v>
      </c>
      <c r="Q233" s="29">
        <v>396.47704387801656</v>
      </c>
      <c r="R233" s="29">
        <v>10</v>
      </c>
      <c r="S233" s="29">
        <v>10.704311229460666</v>
      </c>
      <c r="T233" s="29">
        <v>0</v>
      </c>
      <c r="U233" s="29">
        <v>0</v>
      </c>
      <c r="V233" s="62">
        <v>31</v>
      </c>
      <c r="W233" s="61">
        <v>39645.59714615075</v>
      </c>
    </row>
    <row r="234" spans="13:23" ht="14.25" customHeight="1">
      <c r="M234" s="28">
        <v>226</v>
      </c>
      <c r="N234" s="37">
        <v>50804</v>
      </c>
      <c r="O234" s="29">
        <v>1329.0107433612532</v>
      </c>
      <c r="P234" s="29">
        <v>921.1943607264391</v>
      </c>
      <c r="Q234" s="29">
        <v>387.35826534018196</v>
      </c>
      <c r="R234" s="29">
        <v>10</v>
      </c>
      <c r="S234" s="29">
        <v>10.458117294632148</v>
      </c>
      <c r="T234" s="29">
        <v>0</v>
      </c>
      <c r="U234" s="29">
        <v>0</v>
      </c>
      <c r="V234" s="62">
        <v>31</v>
      </c>
      <c r="W234" s="61">
        <v>38733.767757896974</v>
      </c>
    </row>
    <row r="235" spans="13:23" ht="14.25" customHeight="1">
      <c r="M235" s="28">
        <v>227</v>
      </c>
      <c r="N235" s="37">
        <v>50832</v>
      </c>
      <c r="O235" s="29">
        <v>1329.0107433612532</v>
      </c>
      <c r="P235" s="29">
        <v>967.4149487055715</v>
      </c>
      <c r="Q235" s="29">
        <v>341.38639983844564</v>
      </c>
      <c r="R235" s="29">
        <v>10</v>
      </c>
      <c r="S235" s="29">
        <v>10.209394817236008</v>
      </c>
      <c r="T235" s="29">
        <v>0</v>
      </c>
      <c r="U235" s="29">
        <v>0</v>
      </c>
      <c r="V235" s="62">
        <v>28</v>
      </c>
      <c r="W235" s="61">
        <v>37812.573397170534</v>
      </c>
    </row>
    <row r="236" spans="13:23" ht="14.25" customHeight="1">
      <c r="M236" s="28">
        <v>228</v>
      </c>
      <c r="N236" s="37">
        <v>50864</v>
      </c>
      <c r="O236" s="29">
        <v>1329.0107433612532</v>
      </c>
      <c r="P236" s="29">
        <v>928.6440611760875</v>
      </c>
      <c r="Q236" s="29">
        <v>380.41848940408016</v>
      </c>
      <c r="R236" s="29">
        <v>10</v>
      </c>
      <c r="S236" s="29">
        <v>9.948192781085504</v>
      </c>
      <c r="T236" s="29">
        <v>0</v>
      </c>
      <c r="U236" s="29">
        <v>0</v>
      </c>
      <c r="V236" s="62">
        <v>32</v>
      </c>
      <c r="W236" s="61">
        <v>36845.158448464965</v>
      </c>
    </row>
    <row r="237" spans="13:23" ht="14.25" customHeight="1">
      <c r="M237" s="28">
        <v>229</v>
      </c>
      <c r="N237" s="37">
        <v>50893</v>
      </c>
      <c r="O237" s="29">
        <v>1329.0107433612532</v>
      </c>
      <c r="P237" s="29">
        <v>973.4102404142278</v>
      </c>
      <c r="Q237" s="29">
        <v>335.90304406245735</v>
      </c>
      <c r="R237" s="29">
        <v>10</v>
      </c>
      <c r="S237" s="29">
        <v>9.697458884567961</v>
      </c>
      <c r="T237" s="29">
        <v>0</v>
      </c>
      <c r="U237" s="29">
        <v>0</v>
      </c>
      <c r="V237" s="62">
        <v>29</v>
      </c>
      <c r="W237" s="61">
        <v>35916.51438728888</v>
      </c>
    </row>
    <row r="238" spans="13:23" ht="14.25" customHeight="1">
      <c r="M238" s="28">
        <v>230</v>
      </c>
      <c r="N238" s="37">
        <v>50924</v>
      </c>
      <c r="O238" s="29">
        <v>1329.0107433612532</v>
      </c>
      <c r="P238" s="29">
        <v>960.126490824082</v>
      </c>
      <c r="Q238" s="29">
        <v>349.4496144175151</v>
      </c>
      <c r="R238" s="29">
        <v>10</v>
      </c>
      <c r="S238" s="29">
        <v>9.434638119656118</v>
      </c>
      <c r="T238" s="29">
        <v>0</v>
      </c>
      <c r="U238" s="29">
        <v>0</v>
      </c>
      <c r="V238" s="62">
        <v>31</v>
      </c>
      <c r="W238" s="61">
        <v>34943.104146874655</v>
      </c>
    </row>
    <row r="239" spans="13:23" ht="14.25" customHeight="1">
      <c r="M239" s="28">
        <v>231</v>
      </c>
      <c r="N239" s="37">
        <v>50955</v>
      </c>
      <c r="O239" s="29">
        <v>1329.0107433612532</v>
      </c>
      <c r="P239" s="29">
        <v>969.9875002110044</v>
      </c>
      <c r="Q239" s="29">
        <v>339.8478391831151</v>
      </c>
      <c r="R239" s="29">
        <v>10</v>
      </c>
      <c r="S239" s="29">
        <v>9.175403967133615</v>
      </c>
      <c r="T239" s="29">
        <v>0</v>
      </c>
      <c r="U239" s="29">
        <v>0</v>
      </c>
      <c r="V239" s="62">
        <v>31</v>
      </c>
      <c r="W239" s="61">
        <v>33982.97765605057</v>
      </c>
    </row>
    <row r="240" spans="13:23" ht="14.25" customHeight="1">
      <c r="M240" s="28">
        <v>232</v>
      </c>
      <c r="N240" s="37">
        <v>50985</v>
      </c>
      <c r="O240" s="29">
        <v>1329.0107433612532</v>
      </c>
      <c r="P240" s="29">
        <v>990.6510632645211</v>
      </c>
      <c r="Q240" s="29">
        <v>319.4461727546554</v>
      </c>
      <c r="R240" s="29">
        <v>10</v>
      </c>
      <c r="S240" s="29">
        <v>8.913507342076644</v>
      </c>
      <c r="T240" s="29">
        <v>0</v>
      </c>
      <c r="U240" s="29">
        <v>0</v>
      </c>
      <c r="V240" s="62">
        <v>30</v>
      </c>
      <c r="W240" s="61">
        <v>33012.990155839565</v>
      </c>
    </row>
    <row r="241" spans="13:23" ht="14.25" customHeight="1">
      <c r="M241" s="28">
        <v>233</v>
      </c>
      <c r="N241" s="37">
        <v>51018</v>
      </c>
      <c r="O241" s="29">
        <v>1329.0107433612532</v>
      </c>
      <c r="P241" s="29">
        <v>969.3539960322863</v>
      </c>
      <c r="Q241" s="29">
        <v>341.0107157739716</v>
      </c>
      <c r="R241" s="29">
        <v>10</v>
      </c>
      <c r="S241" s="29">
        <v>8.646031554995222</v>
      </c>
      <c r="T241" s="29">
        <v>0</v>
      </c>
      <c r="U241" s="29">
        <v>0</v>
      </c>
      <c r="V241" s="62">
        <v>33</v>
      </c>
      <c r="W241" s="61">
        <v>32022.339092575043</v>
      </c>
    </row>
    <row r="242" spans="13:23" ht="14.25" customHeight="1">
      <c r="M242" s="28">
        <v>234</v>
      </c>
      <c r="N242" s="37">
        <v>51046</v>
      </c>
      <c r="O242" s="29">
        <v>1329.0107433612532</v>
      </c>
      <c r="P242" s="29">
        <v>1030.268190539737</v>
      </c>
      <c r="Q242" s="29">
        <v>280.35824684544986</v>
      </c>
      <c r="R242" s="29">
        <v>10</v>
      </c>
      <c r="S242" s="29">
        <v>8.384305976066507</v>
      </c>
      <c r="T242" s="29">
        <v>0</v>
      </c>
      <c r="U242" s="29">
        <v>0</v>
      </c>
      <c r="V242" s="62">
        <v>28</v>
      </c>
      <c r="W242" s="61">
        <v>31052.985096542758</v>
      </c>
    </row>
    <row r="243" spans="13:23" ht="14.25" customHeight="1">
      <c r="M243" s="28">
        <v>235</v>
      </c>
      <c r="N243" s="37">
        <v>51077</v>
      </c>
      <c r="O243" s="29">
        <v>1329.0107433612532</v>
      </c>
      <c r="P243" s="29">
        <v>1010.6614830706593</v>
      </c>
      <c r="Q243" s="29">
        <v>300.24312672597307</v>
      </c>
      <c r="R243" s="29">
        <v>10</v>
      </c>
      <c r="S243" s="29">
        <v>8.106133564620778</v>
      </c>
      <c r="T243" s="29">
        <v>0</v>
      </c>
      <c r="U243" s="29">
        <v>0</v>
      </c>
      <c r="V243" s="62">
        <v>31</v>
      </c>
      <c r="W243" s="61">
        <v>30022.71690600302</v>
      </c>
    </row>
    <row r="244" spans="13:23" ht="14.25" customHeight="1">
      <c r="M244" s="28">
        <v>236</v>
      </c>
      <c r="N244" s="37">
        <v>51109</v>
      </c>
      <c r="O244" s="29">
        <v>1329.0107433612532</v>
      </c>
      <c r="P244" s="29">
        <v>1011.6341355319531</v>
      </c>
      <c r="Q244" s="29">
        <v>299.5433528651084</v>
      </c>
      <c r="R244" s="29">
        <v>10</v>
      </c>
      <c r="S244" s="29">
        <v>7.833254964191702</v>
      </c>
      <c r="T244" s="29">
        <v>0</v>
      </c>
      <c r="U244" s="29">
        <v>0</v>
      </c>
      <c r="V244" s="62">
        <v>32</v>
      </c>
      <c r="W244" s="61">
        <v>29012.05542293236</v>
      </c>
    </row>
    <row r="245" spans="13:23" ht="14.25" customHeight="1">
      <c r="M245" s="28">
        <v>237</v>
      </c>
      <c r="N245" s="37">
        <v>51138</v>
      </c>
      <c r="O245" s="29">
        <v>1329.0107433612532</v>
      </c>
      <c r="P245" s="29">
        <v>1049.5814893053832</v>
      </c>
      <c r="Q245" s="29">
        <v>261.8691403082719</v>
      </c>
      <c r="R245" s="29">
        <v>10</v>
      </c>
      <c r="S245" s="29">
        <v>7.560113747598073</v>
      </c>
      <c r="T245" s="29">
        <v>0</v>
      </c>
      <c r="U245" s="29">
        <v>0</v>
      </c>
      <c r="V245" s="62">
        <v>29</v>
      </c>
      <c r="W245" s="61">
        <v>28000.421287400408</v>
      </c>
    </row>
    <row r="246" spans="13:23" ht="14.25" customHeight="1">
      <c r="M246" s="28">
        <v>238</v>
      </c>
      <c r="N246" s="37">
        <v>51169</v>
      </c>
      <c r="O246" s="29">
        <v>1329.0107433612532</v>
      </c>
      <c r="P246" s="29">
        <v>1042.2112937321206</v>
      </c>
      <c r="Q246" s="29">
        <v>269.522722883647</v>
      </c>
      <c r="R246" s="29">
        <v>10</v>
      </c>
      <c r="S246" s="29">
        <v>7.276726745485617</v>
      </c>
      <c r="T246" s="29">
        <v>0</v>
      </c>
      <c r="U246" s="29">
        <v>0</v>
      </c>
      <c r="V246" s="62">
        <v>31</v>
      </c>
      <c r="W246" s="61">
        <v>26950.839798095025</v>
      </c>
    </row>
    <row r="247" spans="13:23" ht="14.25" customHeight="1">
      <c r="M247" s="28">
        <v>239</v>
      </c>
      <c r="N247" s="37">
        <v>51200</v>
      </c>
      <c r="O247" s="29">
        <v>1329.0107433612532</v>
      </c>
      <c r="P247" s="29">
        <v>1052.9153576745996</v>
      </c>
      <c r="Q247" s="29">
        <v>259.1000559904756</v>
      </c>
      <c r="R247" s="29">
        <v>10</v>
      </c>
      <c r="S247" s="29">
        <v>6.9953296961779445</v>
      </c>
      <c r="T247" s="29">
        <v>0</v>
      </c>
      <c r="U247" s="29">
        <v>0</v>
      </c>
      <c r="V247" s="62">
        <v>31</v>
      </c>
      <c r="W247" s="61">
        <v>25908.628504362903</v>
      </c>
    </row>
    <row r="248" spans="13:23" ht="14.25" customHeight="1">
      <c r="M248" s="28">
        <v>240</v>
      </c>
      <c r="N248" s="37">
        <v>51229</v>
      </c>
      <c r="O248" s="29">
        <v>1329.0107433612532</v>
      </c>
      <c r="P248" s="29">
        <v>1079.8409043291404</v>
      </c>
      <c r="Q248" s="29">
        <v>232.4587964825071</v>
      </c>
      <c r="R248" s="29">
        <v>10</v>
      </c>
      <c r="S248" s="29">
        <v>6.711042549605802</v>
      </c>
      <c r="T248" s="29">
        <v>0</v>
      </c>
      <c r="U248" s="29">
        <v>0</v>
      </c>
      <c r="V248" s="62">
        <v>29</v>
      </c>
      <c r="W248" s="61">
        <v>24855.713146688304</v>
      </c>
    </row>
    <row r="249" spans="13:23" ht="14.25" customHeight="1">
      <c r="M249" s="28">
        <v>241</v>
      </c>
      <c r="N249" s="37">
        <v>51259</v>
      </c>
      <c r="O249" s="29">
        <v>1329.0107433612532</v>
      </c>
      <c r="P249" s="29">
        <v>1082.5269299693648</v>
      </c>
      <c r="Q249" s="29">
        <v>230.06432788645134</v>
      </c>
      <c r="R249" s="29">
        <v>10</v>
      </c>
      <c r="S249" s="29">
        <v>6.419485505436932</v>
      </c>
      <c r="T249" s="29">
        <v>0</v>
      </c>
      <c r="U249" s="29">
        <v>0</v>
      </c>
      <c r="V249" s="62">
        <v>30</v>
      </c>
      <c r="W249" s="61">
        <v>23775.872242359164</v>
      </c>
    </row>
    <row r="250" spans="13:23" ht="14.25" customHeight="1">
      <c r="M250" s="28">
        <v>242</v>
      </c>
      <c r="N250" s="37">
        <v>51291</v>
      </c>
      <c r="O250" s="29">
        <v>1329.0107433612532</v>
      </c>
      <c r="P250" s="29">
        <v>1078.5795363772884</v>
      </c>
      <c r="Q250" s="29">
        <v>234.3040037496196</v>
      </c>
      <c r="R250" s="29">
        <v>10</v>
      </c>
      <c r="S250" s="29">
        <v>6.127203234345205</v>
      </c>
      <c r="T250" s="29">
        <v>0</v>
      </c>
      <c r="U250" s="29">
        <v>0</v>
      </c>
      <c r="V250" s="62">
        <v>32</v>
      </c>
      <c r="W250" s="61">
        <v>22693.3453123898</v>
      </c>
    </row>
    <row r="251" spans="13:23" ht="14.25" customHeight="1">
      <c r="M251" s="28">
        <v>243</v>
      </c>
      <c r="N251" s="37">
        <v>51320</v>
      </c>
      <c r="O251" s="29">
        <v>1329.0107433612532</v>
      </c>
      <c r="P251" s="29">
        <v>1111.0263648460661</v>
      </c>
      <c r="Q251" s="29">
        <v>202.14839175566362</v>
      </c>
      <c r="R251" s="29">
        <v>10</v>
      </c>
      <c r="S251" s="29">
        <v>5.835986759523336</v>
      </c>
      <c r="T251" s="29">
        <v>0</v>
      </c>
      <c r="U251" s="29">
        <v>0</v>
      </c>
      <c r="V251" s="62">
        <v>29</v>
      </c>
      <c r="W251" s="61">
        <v>21614.76577601251</v>
      </c>
    </row>
    <row r="252" spans="13:23" ht="14.25" customHeight="1">
      <c r="M252" s="28">
        <v>244</v>
      </c>
      <c r="N252" s="37">
        <v>51351</v>
      </c>
      <c r="O252" s="29">
        <v>1329.0107433612532</v>
      </c>
      <c r="P252" s="29">
        <v>1108.4264414668398</v>
      </c>
      <c r="Q252" s="29">
        <v>205.04829225339853</v>
      </c>
      <c r="R252" s="29">
        <v>10</v>
      </c>
      <c r="S252" s="29">
        <v>5.536009641014898</v>
      </c>
      <c r="T252" s="29">
        <v>0</v>
      </c>
      <c r="U252" s="29">
        <v>0</v>
      </c>
      <c r="V252" s="62">
        <v>31</v>
      </c>
      <c r="W252" s="61">
        <v>20503.739411166443</v>
      </c>
    </row>
    <row r="253" spans="13:23" ht="14.25" customHeight="1">
      <c r="M253" s="28">
        <v>245</v>
      </c>
      <c r="N253" s="37">
        <v>51382</v>
      </c>
      <c r="O253" s="29">
        <v>1329.0107433612532</v>
      </c>
      <c r="P253" s="29">
        <v>1119.8105701712109</v>
      </c>
      <c r="Q253" s="29">
        <v>193.96343868822342</v>
      </c>
      <c r="R253" s="29">
        <v>10</v>
      </c>
      <c r="S253" s="29">
        <v>5.23673450181885</v>
      </c>
      <c r="T253" s="29">
        <v>0</v>
      </c>
      <c r="U253" s="29">
        <v>0</v>
      </c>
      <c r="V253" s="62">
        <v>31</v>
      </c>
      <c r="W253" s="61">
        <v>19395.312969699604</v>
      </c>
    </row>
    <row r="254" spans="13:23" ht="14.25" customHeight="1">
      <c r="M254" s="28">
        <v>246</v>
      </c>
      <c r="N254" s="37">
        <v>51412</v>
      </c>
      <c r="O254" s="29">
        <v>1329.0107433612532</v>
      </c>
      <c r="P254" s="29">
        <v>1137.2356877486463</v>
      </c>
      <c r="Q254" s="29">
        <v>176.84066996473416</v>
      </c>
      <c r="R254" s="29">
        <v>10</v>
      </c>
      <c r="S254" s="29">
        <v>4.934385647872625</v>
      </c>
      <c r="T254" s="29">
        <v>0</v>
      </c>
      <c r="U254" s="29">
        <v>0</v>
      </c>
      <c r="V254" s="62">
        <v>30</v>
      </c>
      <c r="W254" s="61">
        <v>18275.502399528392</v>
      </c>
    </row>
    <row r="255" spans="13:23" ht="14.25" customHeight="1">
      <c r="M255" s="28">
        <v>247</v>
      </c>
      <c r="N255" s="37">
        <v>51445</v>
      </c>
      <c r="O255" s="29">
        <v>1329.0107433612532</v>
      </c>
      <c r="P255" s="29">
        <v>1131.8754258576464</v>
      </c>
      <c r="Q255" s="29">
        <v>182.50798549142618</v>
      </c>
      <c r="R255" s="29">
        <v>10</v>
      </c>
      <c r="S255" s="29">
        <v>4.62733201218049</v>
      </c>
      <c r="T255" s="29">
        <v>0</v>
      </c>
      <c r="U255" s="29">
        <v>0</v>
      </c>
      <c r="V255" s="62">
        <v>33</v>
      </c>
      <c r="W255" s="61">
        <v>17138.266711779746</v>
      </c>
    </row>
    <row r="256" spans="13:23" ht="14.25" customHeight="1">
      <c r="M256" s="28">
        <v>248</v>
      </c>
      <c r="N256" s="37">
        <v>51473</v>
      </c>
      <c r="O256" s="29">
        <v>1329.0107433612532</v>
      </c>
      <c r="P256" s="29">
        <v>1170.1771846232318</v>
      </c>
      <c r="Q256" s="29">
        <v>144.5118330908224</v>
      </c>
      <c r="R256" s="29">
        <v>10</v>
      </c>
      <c r="S256" s="29">
        <v>4.3217256471989245</v>
      </c>
      <c r="T256" s="29">
        <v>0</v>
      </c>
      <c r="U256" s="29">
        <v>0</v>
      </c>
      <c r="V256" s="62">
        <v>28</v>
      </c>
      <c r="W256" s="61">
        <v>16006.3912859221</v>
      </c>
    </row>
    <row r="257" spans="13:23" ht="14.25" customHeight="1">
      <c r="M257" s="28">
        <v>249</v>
      </c>
      <c r="N257" s="37">
        <v>51504</v>
      </c>
      <c r="O257" s="29">
        <v>1329.0107433612532</v>
      </c>
      <c r="P257" s="29">
        <v>1166.6349388006192</v>
      </c>
      <c r="Q257" s="29">
        <v>148.37002675328327</v>
      </c>
      <c r="R257" s="29">
        <v>10</v>
      </c>
      <c r="S257" s="29">
        <v>4.005777807350652</v>
      </c>
      <c r="T257" s="29">
        <v>0</v>
      </c>
      <c r="U257" s="29">
        <v>0</v>
      </c>
      <c r="V257" s="62">
        <v>31</v>
      </c>
      <c r="W257" s="61">
        <v>14836.214101298869</v>
      </c>
    </row>
    <row r="258" spans="13:23" ht="14.25" customHeight="1">
      <c r="M258" s="28">
        <v>250</v>
      </c>
      <c r="N258" s="37">
        <v>51536</v>
      </c>
      <c r="O258" s="29">
        <v>1329.0107433612532</v>
      </c>
      <c r="P258" s="29">
        <v>1174.1844353947533</v>
      </c>
      <c r="Q258" s="29">
        <v>141.13552159262545</v>
      </c>
      <c r="R258" s="29">
        <v>10</v>
      </c>
      <c r="S258" s="29">
        <v>3.690786373874485</v>
      </c>
      <c r="T258" s="29">
        <v>0</v>
      </c>
      <c r="U258" s="29">
        <v>0</v>
      </c>
      <c r="V258" s="62">
        <v>32</v>
      </c>
      <c r="W258" s="61">
        <v>13669.579162498248</v>
      </c>
    </row>
    <row r="259" spans="13:23" ht="14.25" customHeight="1">
      <c r="M259" s="28">
        <v>251</v>
      </c>
      <c r="N259" s="37">
        <v>51564</v>
      </c>
      <c r="O259" s="29">
        <v>1329.0107433612532</v>
      </c>
      <c r="P259" s="29">
        <v>1202.823775802439</v>
      </c>
      <c r="Q259" s="29">
        <v>112.81321098249614</v>
      </c>
      <c r="R259" s="29">
        <v>10</v>
      </c>
      <c r="S259" s="29">
        <v>3.3737565763179016</v>
      </c>
      <c r="T259" s="29">
        <v>0</v>
      </c>
      <c r="U259" s="29">
        <v>0</v>
      </c>
      <c r="V259" s="62">
        <v>28</v>
      </c>
      <c r="W259" s="61">
        <v>12495.394727103496</v>
      </c>
    </row>
    <row r="260" spans="13:23" ht="14.25" customHeight="1">
      <c r="M260" s="28">
        <v>252</v>
      </c>
      <c r="N260" s="37">
        <v>51594</v>
      </c>
      <c r="O260" s="29">
        <v>1329.0107433612532</v>
      </c>
      <c r="P260" s="29">
        <v>1206.69056371273</v>
      </c>
      <c r="Q260" s="29">
        <v>109.27118549167203</v>
      </c>
      <c r="R260" s="29">
        <v>10</v>
      </c>
      <c r="S260" s="29">
        <v>3.048994156851245</v>
      </c>
      <c r="T260" s="29">
        <v>0</v>
      </c>
      <c r="U260" s="29">
        <v>0</v>
      </c>
      <c r="V260" s="62">
        <v>30</v>
      </c>
      <c r="W260" s="61">
        <v>11292.570951301057</v>
      </c>
    </row>
    <row r="261" spans="13:23" ht="14.25" customHeight="1">
      <c r="M261" s="28">
        <v>253</v>
      </c>
      <c r="N261" s="37">
        <v>51624</v>
      </c>
      <c r="O261" s="29">
        <v>1329.0107433612532</v>
      </c>
      <c r="P261" s="29">
        <v>1218.6927642285282</v>
      </c>
      <c r="Q261" s="29">
        <v>97.5947914280762</v>
      </c>
      <c r="R261" s="29">
        <v>10</v>
      </c>
      <c r="S261" s="29">
        <v>2.723187704648806</v>
      </c>
      <c r="T261" s="29">
        <v>0</v>
      </c>
      <c r="U261" s="29">
        <v>0</v>
      </c>
      <c r="V261" s="62">
        <v>30</v>
      </c>
      <c r="W261" s="61">
        <v>10085.880387588328</v>
      </c>
    </row>
    <row r="262" spans="13:23" ht="14.25" customHeight="1">
      <c r="M262" s="28">
        <v>254</v>
      </c>
      <c r="N262" s="37">
        <v>51655</v>
      </c>
      <c r="O262" s="29">
        <v>1329.0107433612532</v>
      </c>
      <c r="P262" s="29">
        <v>1227.940013384308</v>
      </c>
      <c r="Q262" s="29">
        <v>88.67658931863804</v>
      </c>
      <c r="R262" s="29">
        <v>10</v>
      </c>
      <c r="S262" s="29">
        <v>2.394140658307103</v>
      </c>
      <c r="T262" s="29">
        <v>0</v>
      </c>
      <c r="U262" s="29">
        <v>0</v>
      </c>
      <c r="V262" s="62">
        <v>31</v>
      </c>
      <c r="W262" s="61">
        <v>8867.1876233598</v>
      </c>
    </row>
    <row r="263" spans="13:23" ht="14.25" customHeight="1">
      <c r="M263" s="28">
        <v>255</v>
      </c>
      <c r="N263" s="37">
        <v>51685</v>
      </c>
      <c r="O263" s="29">
        <v>1329.0107433612532</v>
      </c>
      <c r="P263" s="29">
        <v>1243.0278987431163</v>
      </c>
      <c r="Q263" s="29">
        <v>73.92024776344348</v>
      </c>
      <c r="R263" s="29">
        <v>10</v>
      </c>
      <c r="S263" s="29">
        <v>2.062596854693342</v>
      </c>
      <c r="T263" s="29">
        <v>0</v>
      </c>
      <c r="U263" s="29">
        <v>0</v>
      </c>
      <c r="V263" s="62">
        <v>30</v>
      </c>
      <c r="W263" s="61">
        <v>7639.247609975491</v>
      </c>
    </row>
    <row r="264" spans="13:23" ht="14.25" customHeight="1">
      <c r="M264" s="28">
        <v>256</v>
      </c>
      <c r="N264" s="37">
        <v>51718</v>
      </c>
      <c r="O264" s="29">
        <v>1329.0107433612532</v>
      </c>
      <c r="P264" s="29">
        <v>1249.1694562221303</v>
      </c>
      <c r="Q264" s="29">
        <v>68.1143078170901</v>
      </c>
      <c r="R264" s="29">
        <v>10</v>
      </c>
      <c r="S264" s="29">
        <v>1.7269793220326988</v>
      </c>
      <c r="T264" s="29">
        <v>0</v>
      </c>
      <c r="U264" s="29">
        <v>0</v>
      </c>
      <c r="V264" s="62">
        <v>33</v>
      </c>
      <c r="W264" s="61">
        <v>6396.219711232375</v>
      </c>
    </row>
    <row r="265" spans="13:23" ht="14.25" customHeight="1">
      <c r="M265" s="28">
        <v>257</v>
      </c>
      <c r="N265" s="37">
        <v>51747</v>
      </c>
      <c r="O265" s="29">
        <v>1329.0107433612532</v>
      </c>
      <c r="P265" s="29">
        <v>1269.4841345805678</v>
      </c>
      <c r="Q265" s="29">
        <v>48.13690521183254</v>
      </c>
      <c r="R265" s="29">
        <v>10</v>
      </c>
      <c r="S265" s="29">
        <v>1.3897035688527253</v>
      </c>
      <c r="T265" s="29">
        <v>0</v>
      </c>
      <c r="U265" s="29">
        <v>0</v>
      </c>
      <c r="V265" s="62">
        <v>29</v>
      </c>
      <c r="W265" s="61">
        <v>5147.050255010245</v>
      </c>
    </row>
    <row r="266" spans="13:23" ht="14.25" customHeight="1">
      <c r="M266" s="28">
        <v>258</v>
      </c>
      <c r="N266" s="37">
        <v>51777</v>
      </c>
      <c r="O266" s="29">
        <v>1329.0107433612532</v>
      </c>
      <c r="P266" s="29">
        <v>1280.4430048786803</v>
      </c>
      <c r="Q266" s="29">
        <v>37.520795630056895</v>
      </c>
      <c r="R266" s="29">
        <v>10</v>
      </c>
      <c r="S266" s="29">
        <v>1.0469428525159736</v>
      </c>
      <c r="T266" s="29">
        <v>0</v>
      </c>
      <c r="U266" s="29">
        <v>0</v>
      </c>
      <c r="V266" s="62">
        <v>30</v>
      </c>
      <c r="W266" s="61">
        <v>3877.5661204296766</v>
      </c>
    </row>
    <row r="267" spans="13:23" ht="14.25" customHeight="1">
      <c r="M267" s="28">
        <v>259</v>
      </c>
      <c r="N267" s="37">
        <v>51809</v>
      </c>
      <c r="O267" s="29">
        <v>1329.0107433612532</v>
      </c>
      <c r="P267" s="29">
        <v>1291.4947717509797</v>
      </c>
      <c r="Q267" s="29">
        <v>26.814748369074813</v>
      </c>
      <c r="R267" s="29">
        <v>10</v>
      </c>
      <c r="S267" s="29">
        <v>0.7012232411987316</v>
      </c>
      <c r="T267" s="29">
        <v>0</v>
      </c>
      <c r="U267" s="29">
        <v>0</v>
      </c>
      <c r="V267" s="62">
        <v>32</v>
      </c>
      <c r="W267" s="61">
        <v>2597.1231155509963</v>
      </c>
    </row>
    <row r="268" spans="13:23" ht="14.25" customHeight="1">
      <c r="M268" s="30">
        <v>260</v>
      </c>
      <c r="N268" s="102">
        <v>51838</v>
      </c>
      <c r="O268" s="31">
        <v>1328.1915287296245</v>
      </c>
      <c r="P268" s="31">
        <v>1305.6283437998857</v>
      </c>
      <c r="Q268" s="31">
        <v>12.210665276912755</v>
      </c>
      <c r="R268" s="31">
        <v>10</v>
      </c>
      <c r="S268" s="31">
        <v>0.35251965282596737</v>
      </c>
      <c r="T268" s="31">
        <v>0</v>
      </c>
      <c r="U268" s="31">
        <v>0</v>
      </c>
      <c r="V268" s="98">
        <v>29</v>
      </c>
      <c r="W268" s="63">
        <v>1305.6283438000166</v>
      </c>
    </row>
    <row r="269" spans="13:23" ht="14.25" customHeight="1">
      <c r="M269" s="28"/>
      <c r="N269" s="37" t="s">
        <v>30</v>
      </c>
      <c r="O269" s="29">
        <v>345541.974059295</v>
      </c>
      <c r="P269" s="29">
        <v>121039.01365046077</v>
      </c>
      <c r="Q269" s="29">
        <v>215935.41859093742</v>
      </c>
      <c r="R269" s="29">
        <v>2600</v>
      </c>
      <c r="S269" s="29">
        <v>5967.541817896053</v>
      </c>
      <c r="T269" s="29">
        <v>0</v>
      </c>
      <c r="U269" s="29"/>
      <c r="V269" s="62"/>
      <c r="W269" s="61"/>
    </row>
    <row r="270" spans="13:23" ht="14.25" customHeight="1">
      <c r="M270" s="28"/>
      <c r="N270" s="37"/>
      <c r="O270" s="29"/>
      <c r="P270" s="29"/>
      <c r="Q270" s="29"/>
      <c r="R270" s="29"/>
      <c r="S270" s="29"/>
      <c r="T270" s="29"/>
      <c r="U270" s="29"/>
      <c r="V270" s="62"/>
      <c r="W270" s="61"/>
    </row>
    <row r="271" spans="13:23" ht="14.25" customHeight="1">
      <c r="M271" s="28"/>
      <c r="N271" s="37"/>
      <c r="O271" s="29"/>
      <c r="P271" s="29"/>
      <c r="Q271" s="29"/>
      <c r="R271" s="29"/>
      <c r="S271" s="29"/>
      <c r="T271" s="29"/>
      <c r="U271" s="29"/>
      <c r="V271" s="62"/>
      <c r="W271" s="61"/>
    </row>
    <row r="272" spans="13:23" ht="14.25" customHeight="1">
      <c r="M272" s="28"/>
      <c r="N272" s="37"/>
      <c r="O272" s="29"/>
      <c r="P272" s="29"/>
      <c r="Q272" s="29"/>
      <c r="R272" s="29"/>
      <c r="S272" s="29"/>
      <c r="T272" s="29"/>
      <c r="U272" s="29"/>
      <c r="V272" s="62"/>
      <c r="W272" s="61"/>
    </row>
    <row r="273" spans="13:23" ht="14.25" customHeight="1">
      <c r="M273" s="28"/>
      <c r="N273" s="37"/>
      <c r="O273" s="29"/>
      <c r="P273" s="29"/>
      <c r="Q273" s="29"/>
      <c r="R273" s="29"/>
      <c r="S273" s="29"/>
      <c r="T273" s="29"/>
      <c r="U273" s="29"/>
      <c r="V273" s="62"/>
      <c r="W273" s="61"/>
    </row>
    <row r="274" spans="13:23" ht="14.25" customHeight="1">
      <c r="M274" s="28"/>
      <c r="N274" s="37"/>
      <c r="O274" s="29"/>
      <c r="P274" s="29"/>
      <c r="Q274" s="29"/>
      <c r="R274" s="29"/>
      <c r="S274" s="29"/>
      <c r="T274" s="29"/>
      <c r="U274" s="29"/>
      <c r="V274" s="62"/>
      <c r="W274" s="61"/>
    </row>
    <row r="275" spans="13:23" ht="14.25" customHeight="1">
      <c r="M275" s="28"/>
      <c r="N275" s="37"/>
      <c r="O275" s="29"/>
      <c r="P275" s="29"/>
      <c r="Q275" s="29"/>
      <c r="R275" s="29"/>
      <c r="S275" s="29"/>
      <c r="T275" s="29"/>
      <c r="U275" s="29"/>
      <c r="V275" s="62"/>
      <c r="W275" s="61"/>
    </row>
    <row r="276" spans="13:23" ht="14.25" customHeight="1">
      <c r="M276" s="28"/>
      <c r="N276" s="37"/>
      <c r="O276" s="29"/>
      <c r="P276" s="29"/>
      <c r="Q276" s="29"/>
      <c r="R276" s="29"/>
      <c r="S276" s="29"/>
      <c r="T276" s="29"/>
      <c r="U276" s="29"/>
      <c r="V276" s="62"/>
      <c r="W276" s="61"/>
    </row>
    <row r="277" spans="13:23" ht="14.25" customHeight="1">
      <c r="M277" s="28"/>
      <c r="N277" s="37"/>
      <c r="O277" s="29"/>
      <c r="P277" s="29"/>
      <c r="Q277" s="29"/>
      <c r="R277" s="29"/>
      <c r="S277" s="29"/>
      <c r="T277" s="29"/>
      <c r="U277" s="29"/>
      <c r="V277" s="62"/>
      <c r="W277" s="61"/>
    </row>
    <row r="278" spans="13:23" ht="14.25" customHeight="1">
      <c r="M278" s="28"/>
      <c r="N278" s="37"/>
      <c r="O278" s="29"/>
      <c r="P278" s="29"/>
      <c r="Q278" s="29"/>
      <c r="R278" s="29"/>
      <c r="S278" s="29"/>
      <c r="T278" s="29"/>
      <c r="U278" s="29"/>
      <c r="V278" s="62"/>
      <c r="W278" s="61"/>
    </row>
    <row r="279" spans="13:23" ht="14.25" customHeight="1">
      <c r="M279" s="28"/>
      <c r="N279" s="37"/>
      <c r="O279" s="29"/>
      <c r="P279" s="29"/>
      <c r="Q279" s="29"/>
      <c r="R279" s="29"/>
      <c r="S279" s="29"/>
      <c r="T279" s="29"/>
      <c r="U279" s="29"/>
      <c r="V279" s="62"/>
      <c r="W279" s="61"/>
    </row>
    <row r="280" spans="13:23" ht="14.25" customHeight="1">
      <c r="M280" s="28"/>
      <c r="N280" s="37"/>
      <c r="O280" s="29"/>
      <c r="P280" s="29"/>
      <c r="Q280" s="29"/>
      <c r="R280" s="29"/>
      <c r="S280" s="29"/>
      <c r="T280" s="29"/>
      <c r="U280" s="29"/>
      <c r="V280" s="62"/>
      <c r="W280" s="61"/>
    </row>
    <row r="281" spans="13:23" ht="14.25" customHeight="1">
      <c r="M281" s="28"/>
      <c r="N281" s="37"/>
      <c r="O281" s="29"/>
      <c r="P281" s="29"/>
      <c r="Q281" s="29"/>
      <c r="R281" s="29"/>
      <c r="S281" s="29"/>
      <c r="T281" s="29"/>
      <c r="U281" s="29"/>
      <c r="V281" s="62"/>
      <c r="W281" s="61"/>
    </row>
    <row r="282" spans="13:23" ht="14.25" customHeight="1">
      <c r="M282" s="28"/>
      <c r="N282" s="37"/>
      <c r="O282" s="29"/>
      <c r="P282" s="29"/>
      <c r="Q282" s="29"/>
      <c r="R282" s="29"/>
      <c r="S282" s="29"/>
      <c r="T282" s="29"/>
      <c r="U282" s="29"/>
      <c r="V282" s="62"/>
      <c r="W282" s="61"/>
    </row>
    <row r="283" spans="13:23" ht="14.25" customHeight="1">
      <c r="M283" s="28"/>
      <c r="N283" s="37"/>
      <c r="O283" s="29"/>
      <c r="P283" s="29"/>
      <c r="Q283" s="29"/>
      <c r="R283" s="29"/>
      <c r="S283" s="29"/>
      <c r="T283" s="29"/>
      <c r="U283" s="29"/>
      <c r="V283" s="62"/>
      <c r="W283" s="61"/>
    </row>
    <row r="284" spans="13:23" ht="14.25" customHeight="1">
      <c r="M284" s="28"/>
      <c r="N284" s="37"/>
      <c r="O284" s="29"/>
      <c r="P284" s="29"/>
      <c r="Q284" s="29"/>
      <c r="R284" s="29"/>
      <c r="S284" s="29"/>
      <c r="T284" s="29"/>
      <c r="U284" s="29"/>
      <c r="V284" s="62"/>
      <c r="W284" s="61"/>
    </row>
    <row r="285" spans="13:23" ht="14.25" customHeight="1">
      <c r="M285" s="28"/>
      <c r="N285" s="37"/>
      <c r="O285" s="29"/>
      <c r="P285" s="29"/>
      <c r="Q285" s="29"/>
      <c r="R285" s="29"/>
      <c r="S285" s="29"/>
      <c r="T285" s="29"/>
      <c r="U285" s="29"/>
      <c r="V285" s="62"/>
      <c r="W285" s="61"/>
    </row>
    <row r="286" spans="13:23" ht="14.25" customHeight="1">
      <c r="M286" s="28"/>
      <c r="N286" s="37"/>
      <c r="O286" s="29"/>
      <c r="P286" s="29"/>
      <c r="Q286" s="29"/>
      <c r="R286" s="29"/>
      <c r="S286" s="29"/>
      <c r="T286" s="29"/>
      <c r="U286" s="29"/>
      <c r="V286" s="62"/>
      <c r="W286" s="61"/>
    </row>
    <row r="287" spans="13:23" ht="14.25" customHeight="1">
      <c r="M287" s="28"/>
      <c r="N287" s="37"/>
      <c r="O287" s="29"/>
      <c r="P287" s="29"/>
      <c r="Q287" s="29"/>
      <c r="R287" s="29"/>
      <c r="S287" s="29"/>
      <c r="T287" s="29"/>
      <c r="U287" s="29"/>
      <c r="V287" s="62"/>
      <c r="W287" s="61"/>
    </row>
    <row r="288" spans="13:23" ht="14.25" customHeight="1">
      <c r="M288" s="28"/>
      <c r="N288" s="37"/>
      <c r="O288" s="29"/>
      <c r="P288" s="29"/>
      <c r="Q288" s="29"/>
      <c r="R288" s="29"/>
      <c r="S288" s="29"/>
      <c r="T288" s="29"/>
      <c r="U288" s="29"/>
      <c r="V288" s="62"/>
      <c r="W288" s="61"/>
    </row>
    <row r="289" spans="13:23" ht="14.25" customHeight="1">
      <c r="M289" s="28"/>
      <c r="N289" s="37"/>
      <c r="O289" s="29"/>
      <c r="P289" s="29"/>
      <c r="Q289" s="29"/>
      <c r="R289" s="29"/>
      <c r="S289" s="29"/>
      <c r="T289" s="29"/>
      <c r="U289" s="29"/>
      <c r="V289" s="62"/>
      <c r="W289" s="61"/>
    </row>
    <row r="290" spans="13:23" ht="14.25" customHeight="1">
      <c r="M290" s="28"/>
      <c r="N290" s="37"/>
      <c r="O290" s="29"/>
      <c r="P290" s="29"/>
      <c r="Q290" s="29"/>
      <c r="R290" s="29"/>
      <c r="S290" s="29"/>
      <c r="T290" s="29"/>
      <c r="U290" s="29"/>
      <c r="V290" s="62"/>
      <c r="W290" s="61"/>
    </row>
    <row r="291" spans="13:23" ht="14.25" customHeight="1">
      <c r="M291" s="28"/>
      <c r="N291" s="37"/>
      <c r="O291" s="29"/>
      <c r="P291" s="29"/>
      <c r="Q291" s="29"/>
      <c r="R291" s="29"/>
      <c r="S291" s="29"/>
      <c r="T291" s="29"/>
      <c r="U291" s="29"/>
      <c r="V291" s="62"/>
      <c r="W291" s="61"/>
    </row>
    <row r="292" spans="13:23" ht="14.25" customHeight="1">
      <c r="M292" s="28"/>
      <c r="N292" s="37"/>
      <c r="O292" s="29"/>
      <c r="P292" s="29"/>
      <c r="Q292" s="29"/>
      <c r="R292" s="29"/>
      <c r="S292" s="29"/>
      <c r="T292" s="29"/>
      <c r="U292" s="29"/>
      <c r="V292" s="62"/>
      <c r="W292" s="61"/>
    </row>
    <row r="293" spans="13:23" ht="14.25" customHeight="1">
      <c r="M293" s="28"/>
      <c r="N293" s="37"/>
      <c r="O293" s="29"/>
      <c r="P293" s="29"/>
      <c r="Q293" s="29"/>
      <c r="R293" s="29"/>
      <c r="S293" s="29"/>
      <c r="T293" s="29"/>
      <c r="U293" s="29"/>
      <c r="V293" s="62"/>
      <c r="W293" s="61"/>
    </row>
    <row r="294" spans="13:23" ht="14.25" customHeight="1">
      <c r="M294" s="28"/>
      <c r="N294" s="37"/>
      <c r="O294" s="29"/>
      <c r="P294" s="29"/>
      <c r="Q294" s="29"/>
      <c r="R294" s="29"/>
      <c r="S294" s="29"/>
      <c r="T294" s="29"/>
      <c r="U294" s="29"/>
      <c r="V294" s="62"/>
      <c r="W294" s="61"/>
    </row>
    <row r="295" spans="13:23" ht="14.25" customHeight="1">
      <c r="M295" s="28"/>
      <c r="N295" s="37"/>
      <c r="O295" s="29"/>
      <c r="P295" s="29"/>
      <c r="Q295" s="29"/>
      <c r="R295" s="29"/>
      <c r="S295" s="29"/>
      <c r="T295" s="29"/>
      <c r="U295" s="29"/>
      <c r="V295" s="62"/>
      <c r="W295" s="61"/>
    </row>
    <row r="296" spans="13:23" ht="14.25" customHeight="1">
      <c r="M296" s="28"/>
      <c r="N296" s="37"/>
      <c r="O296" s="29"/>
      <c r="P296" s="29"/>
      <c r="Q296" s="29"/>
      <c r="R296" s="29"/>
      <c r="S296" s="29"/>
      <c r="T296" s="29"/>
      <c r="U296" s="29"/>
      <c r="V296" s="62"/>
      <c r="W296" s="61"/>
    </row>
    <row r="297" spans="13:23" ht="14.25" customHeight="1">
      <c r="M297" s="28"/>
      <c r="N297" s="37"/>
      <c r="O297" s="29"/>
      <c r="P297" s="29"/>
      <c r="Q297" s="29"/>
      <c r="R297" s="29"/>
      <c r="S297" s="29"/>
      <c r="T297" s="29"/>
      <c r="U297" s="29"/>
      <c r="V297" s="62"/>
      <c r="W297" s="61"/>
    </row>
    <row r="298" spans="13:23" ht="14.25" customHeight="1">
      <c r="M298" s="28"/>
      <c r="N298" s="37"/>
      <c r="O298" s="29"/>
      <c r="P298" s="29"/>
      <c r="Q298" s="29"/>
      <c r="R298" s="29"/>
      <c r="S298" s="29"/>
      <c r="T298" s="29"/>
      <c r="U298" s="29"/>
      <c r="V298" s="62"/>
      <c r="W298" s="61"/>
    </row>
    <row r="299" spans="13:23" ht="14.25" customHeight="1">
      <c r="M299" s="28"/>
      <c r="N299" s="37"/>
      <c r="O299" s="29"/>
      <c r="P299" s="29"/>
      <c r="Q299" s="29"/>
      <c r="R299" s="29"/>
      <c r="S299" s="29"/>
      <c r="T299" s="29"/>
      <c r="U299" s="29"/>
      <c r="V299" s="62"/>
      <c r="W299" s="61"/>
    </row>
    <row r="300" spans="13:23" ht="14.25" customHeight="1">
      <c r="M300" s="28"/>
      <c r="N300" s="37"/>
      <c r="O300" s="29"/>
      <c r="P300" s="29"/>
      <c r="Q300" s="29"/>
      <c r="R300" s="29"/>
      <c r="S300" s="29"/>
      <c r="T300" s="29"/>
      <c r="U300" s="29"/>
      <c r="V300" s="62"/>
      <c r="W300" s="61"/>
    </row>
    <row r="301" spans="13:23" ht="14.25" customHeight="1">
      <c r="M301" s="28"/>
      <c r="N301" s="37"/>
      <c r="O301" s="29"/>
      <c r="P301" s="29"/>
      <c r="Q301" s="29"/>
      <c r="R301" s="29"/>
      <c r="S301" s="29"/>
      <c r="T301" s="29"/>
      <c r="U301" s="29"/>
      <c r="V301" s="62"/>
      <c r="W301" s="61"/>
    </row>
    <row r="302" spans="13:23" ht="14.25" customHeight="1">
      <c r="M302" s="28"/>
      <c r="N302" s="37"/>
      <c r="O302" s="29"/>
      <c r="P302" s="29"/>
      <c r="Q302" s="29"/>
      <c r="R302" s="29"/>
      <c r="S302" s="29"/>
      <c r="T302" s="29"/>
      <c r="U302" s="29"/>
      <c r="V302" s="62"/>
      <c r="W302" s="61"/>
    </row>
    <row r="303" spans="13:23" ht="14.25" customHeight="1">
      <c r="M303" s="28"/>
      <c r="N303" s="37"/>
      <c r="O303" s="29"/>
      <c r="P303" s="29"/>
      <c r="Q303" s="29"/>
      <c r="R303" s="29"/>
      <c r="S303" s="29"/>
      <c r="T303" s="29"/>
      <c r="U303" s="29"/>
      <c r="V303" s="62"/>
      <c r="W303" s="61"/>
    </row>
    <row r="304" spans="13:23" ht="14.25" customHeight="1">
      <c r="M304" s="28"/>
      <c r="N304" s="37"/>
      <c r="O304" s="29"/>
      <c r="P304" s="29"/>
      <c r="Q304" s="29"/>
      <c r="R304" s="29"/>
      <c r="S304" s="29"/>
      <c r="T304" s="29"/>
      <c r="U304" s="29"/>
      <c r="V304" s="62"/>
      <c r="W304" s="61"/>
    </row>
    <row r="305" spans="13:23" ht="14.25" customHeight="1">
      <c r="M305" s="28"/>
      <c r="N305" s="37"/>
      <c r="O305" s="29"/>
      <c r="P305" s="29"/>
      <c r="Q305" s="29"/>
      <c r="R305" s="29"/>
      <c r="S305" s="29"/>
      <c r="T305" s="29"/>
      <c r="U305" s="29"/>
      <c r="V305" s="62"/>
      <c r="W305" s="61"/>
    </row>
    <row r="306" spans="13:23" ht="14.25" customHeight="1">
      <c r="M306" s="28"/>
      <c r="N306" s="37"/>
      <c r="O306" s="29"/>
      <c r="P306" s="29"/>
      <c r="Q306" s="29"/>
      <c r="R306" s="29"/>
      <c r="S306" s="29"/>
      <c r="T306" s="29"/>
      <c r="U306" s="29"/>
      <c r="V306" s="62"/>
      <c r="W306" s="61"/>
    </row>
    <row r="307" spans="13:23" ht="14.25" customHeight="1">
      <c r="M307" s="28"/>
      <c r="N307" s="37"/>
      <c r="O307" s="29"/>
      <c r="P307" s="29"/>
      <c r="Q307" s="29"/>
      <c r="R307" s="29"/>
      <c r="S307" s="29"/>
      <c r="T307" s="29"/>
      <c r="U307" s="29"/>
      <c r="V307" s="62"/>
      <c r="W307" s="61"/>
    </row>
    <row r="308" spans="13:23" ht="14.25" customHeight="1">
      <c r="M308" s="28"/>
      <c r="N308" s="37"/>
      <c r="O308" s="29"/>
      <c r="P308" s="29"/>
      <c r="Q308" s="29"/>
      <c r="R308" s="29"/>
      <c r="S308" s="29"/>
      <c r="T308" s="29"/>
      <c r="U308" s="29"/>
      <c r="V308" s="62"/>
      <c r="W308" s="61"/>
    </row>
    <row r="309" spans="13:23" ht="14.25" customHeight="1">
      <c r="M309" s="28"/>
      <c r="N309" s="37"/>
      <c r="O309" s="29"/>
      <c r="P309" s="29"/>
      <c r="Q309" s="29"/>
      <c r="R309" s="29"/>
      <c r="S309" s="29"/>
      <c r="T309" s="29"/>
      <c r="U309" s="29"/>
      <c r="V309" s="62"/>
      <c r="W309" s="61"/>
    </row>
    <row r="310" spans="13:23" ht="14.25" customHeight="1">
      <c r="M310" s="28"/>
      <c r="N310" s="37"/>
      <c r="O310" s="29"/>
      <c r="P310" s="29"/>
      <c r="Q310" s="29"/>
      <c r="R310" s="29"/>
      <c r="S310" s="29"/>
      <c r="T310" s="29"/>
      <c r="U310" s="29"/>
      <c r="V310" s="62"/>
      <c r="W310" s="61"/>
    </row>
    <row r="311" spans="13:23" ht="14.25" customHeight="1">
      <c r="M311" s="28"/>
      <c r="N311" s="37"/>
      <c r="O311" s="29"/>
      <c r="P311" s="29"/>
      <c r="Q311" s="29"/>
      <c r="R311" s="29"/>
      <c r="S311" s="29"/>
      <c r="T311" s="29"/>
      <c r="U311" s="29"/>
      <c r="V311" s="62"/>
      <c r="W311" s="61"/>
    </row>
    <row r="312" spans="13:23" ht="14.25" customHeight="1">
      <c r="M312" s="28"/>
      <c r="N312" s="37"/>
      <c r="O312" s="29"/>
      <c r="P312" s="29"/>
      <c r="Q312" s="29"/>
      <c r="R312" s="29"/>
      <c r="S312" s="29"/>
      <c r="T312" s="29"/>
      <c r="U312" s="29"/>
      <c r="V312" s="62"/>
      <c r="W312" s="61"/>
    </row>
    <row r="313" spans="13:23" ht="14.25" customHeight="1">
      <c r="M313" s="28"/>
      <c r="N313" s="37"/>
      <c r="O313" s="29"/>
      <c r="P313" s="29"/>
      <c r="Q313" s="29"/>
      <c r="R313" s="29"/>
      <c r="S313" s="29"/>
      <c r="T313" s="29"/>
      <c r="U313" s="29"/>
      <c r="V313" s="62"/>
      <c r="W313" s="61"/>
    </row>
    <row r="314" spans="13:23" ht="14.25" customHeight="1">
      <c r="M314" s="28"/>
      <c r="N314" s="37"/>
      <c r="O314" s="29"/>
      <c r="P314" s="29"/>
      <c r="Q314" s="29"/>
      <c r="R314" s="29"/>
      <c r="S314" s="29"/>
      <c r="T314" s="29"/>
      <c r="U314" s="29"/>
      <c r="V314" s="62"/>
      <c r="W314" s="61"/>
    </row>
    <row r="315" spans="13:23" ht="14.25" customHeight="1">
      <c r="M315" s="28"/>
      <c r="N315" s="37"/>
      <c r="O315" s="29"/>
      <c r="P315" s="29"/>
      <c r="Q315" s="29"/>
      <c r="R315" s="29"/>
      <c r="S315" s="29"/>
      <c r="T315" s="29"/>
      <c r="U315" s="29"/>
      <c r="V315" s="62"/>
      <c r="W315" s="61"/>
    </row>
    <row r="316" spans="13:23" ht="14.25" customHeight="1">
      <c r="M316" s="28"/>
      <c r="N316" s="37"/>
      <c r="O316" s="29"/>
      <c r="P316" s="29"/>
      <c r="Q316" s="29"/>
      <c r="R316" s="29"/>
      <c r="S316" s="29"/>
      <c r="T316" s="29"/>
      <c r="U316" s="29"/>
      <c r="V316" s="62"/>
      <c r="W316" s="61"/>
    </row>
    <row r="317" spans="13:23" ht="14.25" customHeight="1">
      <c r="M317" s="28"/>
      <c r="N317" s="37"/>
      <c r="O317" s="29"/>
      <c r="P317" s="29"/>
      <c r="Q317" s="29"/>
      <c r="R317" s="29"/>
      <c r="S317" s="29"/>
      <c r="T317" s="29"/>
      <c r="U317" s="29"/>
      <c r="V317" s="62"/>
      <c r="W317" s="61"/>
    </row>
    <row r="318" spans="13:23" ht="14.25" customHeight="1">
      <c r="M318" s="28"/>
      <c r="N318" s="37"/>
      <c r="O318" s="29"/>
      <c r="P318" s="29"/>
      <c r="Q318" s="29"/>
      <c r="R318" s="29"/>
      <c r="S318" s="29"/>
      <c r="T318" s="29"/>
      <c r="U318" s="29"/>
      <c r="V318" s="62"/>
      <c r="W318" s="61"/>
    </row>
    <row r="319" spans="13:23" ht="14.25" customHeight="1">
      <c r="M319" s="28"/>
      <c r="N319" s="37"/>
      <c r="O319" s="29"/>
      <c r="P319" s="29"/>
      <c r="Q319" s="29"/>
      <c r="R319" s="29"/>
      <c r="S319" s="29"/>
      <c r="T319" s="29"/>
      <c r="U319" s="29"/>
      <c r="V319" s="62"/>
      <c r="W319" s="61"/>
    </row>
    <row r="320" spans="13:23" ht="14.25" customHeight="1">
      <c r="M320" s="28"/>
      <c r="N320" s="37"/>
      <c r="O320" s="29"/>
      <c r="P320" s="29"/>
      <c r="Q320" s="29"/>
      <c r="R320" s="29"/>
      <c r="S320" s="29"/>
      <c r="T320" s="29"/>
      <c r="U320" s="29"/>
      <c r="V320" s="62"/>
      <c r="W320" s="61"/>
    </row>
    <row r="321" spans="13:23" ht="14.25" customHeight="1">
      <c r="M321" s="28"/>
      <c r="N321" s="37"/>
      <c r="O321" s="29"/>
      <c r="P321" s="29"/>
      <c r="Q321" s="29"/>
      <c r="R321" s="29"/>
      <c r="S321" s="29"/>
      <c r="T321" s="29"/>
      <c r="U321" s="29"/>
      <c r="V321" s="62"/>
      <c r="W321" s="61"/>
    </row>
    <row r="322" spans="13:23" ht="14.25" customHeight="1">
      <c r="M322" s="28"/>
      <c r="N322" s="37"/>
      <c r="O322" s="29"/>
      <c r="P322" s="29"/>
      <c r="Q322" s="29"/>
      <c r="R322" s="29"/>
      <c r="S322" s="29"/>
      <c r="T322" s="29"/>
      <c r="U322" s="29"/>
      <c r="V322" s="62"/>
      <c r="W322" s="61"/>
    </row>
    <row r="323" spans="13:23" ht="14.25" customHeight="1">
      <c r="M323" s="28"/>
      <c r="N323" s="37"/>
      <c r="O323" s="29"/>
      <c r="P323" s="29"/>
      <c r="Q323" s="29"/>
      <c r="R323" s="29"/>
      <c r="S323" s="29"/>
      <c r="T323" s="29"/>
      <c r="U323" s="29"/>
      <c r="V323" s="62"/>
      <c r="W323" s="61"/>
    </row>
    <row r="324" spans="13:23" ht="14.25" customHeight="1">
      <c r="M324" s="28"/>
      <c r="N324" s="37"/>
      <c r="O324" s="29"/>
      <c r="P324" s="29"/>
      <c r="Q324" s="29"/>
      <c r="R324" s="29"/>
      <c r="S324" s="29"/>
      <c r="T324" s="29"/>
      <c r="U324" s="29"/>
      <c r="V324" s="62"/>
      <c r="W324" s="61"/>
    </row>
    <row r="325" spans="13:23" ht="14.25" customHeight="1">
      <c r="M325" s="28"/>
      <c r="N325" s="37"/>
      <c r="O325" s="29"/>
      <c r="P325" s="29"/>
      <c r="Q325" s="29"/>
      <c r="R325" s="29"/>
      <c r="S325" s="29"/>
      <c r="T325" s="29"/>
      <c r="U325" s="29"/>
      <c r="V325" s="62"/>
      <c r="W325" s="61"/>
    </row>
    <row r="326" spans="13:23" ht="14.25" customHeight="1">
      <c r="M326" s="28"/>
      <c r="N326" s="37"/>
      <c r="O326" s="29"/>
      <c r="P326" s="29"/>
      <c r="Q326" s="29"/>
      <c r="R326" s="29"/>
      <c r="S326" s="29"/>
      <c r="T326" s="29"/>
      <c r="U326" s="29"/>
      <c r="V326" s="62"/>
      <c r="W326" s="61"/>
    </row>
    <row r="327" spans="13:23" ht="14.25" customHeight="1">
      <c r="M327" s="28"/>
      <c r="N327" s="37"/>
      <c r="O327" s="29"/>
      <c r="P327" s="29"/>
      <c r="Q327" s="29"/>
      <c r="R327" s="29"/>
      <c r="S327" s="29"/>
      <c r="T327" s="29"/>
      <c r="U327" s="29"/>
      <c r="V327" s="62"/>
      <c r="W327" s="61"/>
    </row>
    <row r="328" spans="13:23" ht="14.25" customHeight="1">
      <c r="M328" s="28"/>
      <c r="N328" s="37"/>
      <c r="O328" s="29"/>
      <c r="P328" s="29"/>
      <c r="Q328" s="29"/>
      <c r="R328" s="29"/>
      <c r="S328" s="29"/>
      <c r="T328" s="29"/>
      <c r="U328" s="29"/>
      <c r="V328" s="62"/>
      <c r="W328" s="61"/>
    </row>
    <row r="329" spans="13:23" ht="14.25" customHeight="1">
      <c r="M329" s="28"/>
      <c r="N329" s="37"/>
      <c r="O329" s="29"/>
      <c r="P329" s="29"/>
      <c r="Q329" s="29"/>
      <c r="R329" s="29"/>
      <c r="S329" s="29"/>
      <c r="T329" s="29"/>
      <c r="U329" s="29"/>
      <c r="V329" s="62"/>
      <c r="W329" s="61"/>
    </row>
    <row r="330" spans="13:23" ht="14.25" customHeight="1">
      <c r="M330" s="28"/>
      <c r="N330" s="37"/>
      <c r="O330" s="29"/>
      <c r="P330" s="29"/>
      <c r="Q330" s="29"/>
      <c r="R330" s="29"/>
      <c r="S330" s="29"/>
      <c r="T330" s="29"/>
      <c r="U330" s="29"/>
      <c r="V330" s="62"/>
      <c r="W330" s="61"/>
    </row>
    <row r="331" spans="13:23" ht="14.25" customHeight="1">
      <c r="M331" s="28"/>
      <c r="N331" s="37"/>
      <c r="O331" s="29"/>
      <c r="P331" s="29"/>
      <c r="Q331" s="29"/>
      <c r="R331" s="29"/>
      <c r="S331" s="29"/>
      <c r="T331" s="29"/>
      <c r="U331" s="29"/>
      <c r="V331" s="62"/>
      <c r="W331" s="61"/>
    </row>
    <row r="332" spans="13:23" ht="14.25" customHeight="1">
      <c r="M332" s="28"/>
      <c r="N332" s="37"/>
      <c r="O332" s="29"/>
      <c r="P332" s="29"/>
      <c r="Q332" s="29"/>
      <c r="R332" s="29"/>
      <c r="S332" s="29"/>
      <c r="T332" s="29"/>
      <c r="U332" s="29"/>
      <c r="V332" s="62"/>
      <c r="W332" s="61"/>
    </row>
    <row r="333" spans="13:23" ht="14.25" customHeight="1">
      <c r="M333" s="28"/>
      <c r="N333" s="37"/>
      <c r="O333" s="29"/>
      <c r="P333" s="29"/>
      <c r="Q333" s="29"/>
      <c r="R333" s="29"/>
      <c r="S333" s="29"/>
      <c r="T333" s="29"/>
      <c r="U333" s="29"/>
      <c r="V333" s="62"/>
      <c r="W333" s="61"/>
    </row>
    <row r="334" spans="13:23" ht="14.25" customHeight="1">
      <c r="M334" s="28"/>
      <c r="N334" s="37"/>
      <c r="O334" s="29"/>
      <c r="P334" s="29"/>
      <c r="Q334" s="29"/>
      <c r="R334" s="29"/>
      <c r="S334" s="29"/>
      <c r="T334" s="29"/>
      <c r="U334" s="29"/>
      <c r="V334" s="62"/>
      <c r="W334" s="61"/>
    </row>
    <row r="335" spans="13:23" ht="14.25" customHeight="1">
      <c r="M335" s="28"/>
      <c r="N335" s="37"/>
      <c r="O335" s="29"/>
      <c r="P335" s="29"/>
      <c r="Q335" s="29"/>
      <c r="R335" s="29"/>
      <c r="S335" s="29"/>
      <c r="T335" s="29"/>
      <c r="U335" s="29"/>
      <c r="V335" s="62"/>
      <c r="W335" s="61"/>
    </row>
    <row r="336" spans="13:23" ht="14.25" customHeight="1">
      <c r="M336" s="28"/>
      <c r="N336" s="37"/>
      <c r="O336" s="29"/>
      <c r="P336" s="29"/>
      <c r="Q336" s="29"/>
      <c r="R336" s="29"/>
      <c r="S336" s="29"/>
      <c r="T336" s="29"/>
      <c r="U336" s="29"/>
      <c r="V336" s="62"/>
      <c r="W336" s="61"/>
    </row>
    <row r="337" spans="13:23" ht="14.25" customHeight="1">
      <c r="M337" s="28"/>
      <c r="N337" s="37"/>
      <c r="O337" s="29"/>
      <c r="P337" s="29"/>
      <c r="Q337" s="29"/>
      <c r="R337" s="29"/>
      <c r="S337" s="29"/>
      <c r="T337" s="29"/>
      <c r="U337" s="29"/>
      <c r="V337" s="62"/>
      <c r="W337" s="61"/>
    </row>
    <row r="338" spans="13:23" ht="14.25" customHeight="1">
      <c r="M338" s="28"/>
      <c r="N338" s="37"/>
      <c r="O338" s="29"/>
      <c r="P338" s="29"/>
      <c r="Q338" s="29"/>
      <c r="R338" s="29"/>
      <c r="S338" s="29"/>
      <c r="T338" s="29"/>
      <c r="U338" s="29"/>
      <c r="V338" s="62"/>
      <c r="W338" s="61"/>
    </row>
    <row r="339" spans="13:23" ht="14.25" customHeight="1">
      <c r="M339" s="28"/>
      <c r="N339" s="37"/>
      <c r="O339" s="29"/>
      <c r="P339" s="29"/>
      <c r="Q339" s="29"/>
      <c r="R339" s="29"/>
      <c r="S339" s="29"/>
      <c r="T339" s="29"/>
      <c r="U339" s="29"/>
      <c r="V339" s="62"/>
      <c r="W339" s="61"/>
    </row>
    <row r="340" spans="13:23" ht="14.25" customHeight="1">
      <c r="M340" s="28"/>
      <c r="N340" s="37"/>
      <c r="O340" s="29"/>
      <c r="P340" s="29"/>
      <c r="Q340" s="29"/>
      <c r="R340" s="29"/>
      <c r="S340" s="29"/>
      <c r="T340" s="29"/>
      <c r="U340" s="29"/>
      <c r="V340" s="62"/>
      <c r="W340" s="61"/>
    </row>
    <row r="341" spans="13:23" ht="14.25" customHeight="1">
      <c r="M341" s="28"/>
      <c r="N341" s="37"/>
      <c r="O341" s="29"/>
      <c r="P341" s="29"/>
      <c r="Q341" s="29"/>
      <c r="R341" s="29"/>
      <c r="S341" s="29"/>
      <c r="T341" s="29"/>
      <c r="U341" s="29"/>
      <c r="V341" s="62"/>
      <c r="W341" s="61"/>
    </row>
    <row r="342" spans="13:23" ht="14.25" customHeight="1">
      <c r="M342" s="28"/>
      <c r="N342" s="37"/>
      <c r="O342" s="29"/>
      <c r="P342" s="29"/>
      <c r="Q342" s="29"/>
      <c r="R342" s="29"/>
      <c r="S342" s="29"/>
      <c r="T342" s="29"/>
      <c r="U342" s="29"/>
      <c r="V342" s="62"/>
      <c r="W342" s="61"/>
    </row>
    <row r="343" spans="13:23" ht="14.25" customHeight="1">
      <c r="M343" s="28"/>
      <c r="N343" s="37"/>
      <c r="O343" s="29"/>
      <c r="P343" s="29"/>
      <c r="Q343" s="29"/>
      <c r="R343" s="29"/>
      <c r="S343" s="29"/>
      <c r="T343" s="29"/>
      <c r="U343" s="29"/>
      <c r="V343" s="62"/>
      <c r="W343" s="61"/>
    </row>
    <row r="344" spans="13:23" ht="14.25" customHeight="1">
      <c r="M344" s="28"/>
      <c r="N344" s="37"/>
      <c r="O344" s="29"/>
      <c r="P344" s="29"/>
      <c r="Q344" s="29"/>
      <c r="R344" s="29"/>
      <c r="S344" s="29"/>
      <c r="T344" s="29"/>
      <c r="U344" s="29"/>
      <c r="V344" s="62"/>
      <c r="W344" s="61"/>
    </row>
    <row r="345" spans="13:23" ht="14.25" customHeight="1">
      <c r="M345" s="28"/>
      <c r="N345" s="37"/>
      <c r="O345" s="29"/>
      <c r="P345" s="29"/>
      <c r="Q345" s="29"/>
      <c r="R345" s="29"/>
      <c r="S345" s="29"/>
      <c r="T345" s="29"/>
      <c r="U345" s="29"/>
      <c r="V345" s="62"/>
      <c r="W345" s="61"/>
    </row>
    <row r="346" spans="13:23" ht="14.25" customHeight="1">
      <c r="M346" s="28"/>
      <c r="N346" s="37"/>
      <c r="O346" s="29"/>
      <c r="P346" s="29"/>
      <c r="Q346" s="29"/>
      <c r="R346" s="29"/>
      <c r="S346" s="29"/>
      <c r="T346" s="29"/>
      <c r="U346" s="29"/>
      <c r="V346" s="62"/>
      <c r="W346" s="61"/>
    </row>
    <row r="347" spans="13:23" ht="14.25" customHeight="1">
      <c r="M347" s="28"/>
      <c r="N347" s="37"/>
      <c r="O347" s="29"/>
      <c r="P347" s="29"/>
      <c r="Q347" s="29"/>
      <c r="R347" s="29"/>
      <c r="S347" s="29"/>
      <c r="T347" s="29"/>
      <c r="U347" s="29"/>
      <c r="V347" s="62"/>
      <c r="W347" s="61"/>
    </row>
    <row r="348" spans="13:23" ht="14.25" customHeight="1">
      <c r="M348" s="28"/>
      <c r="N348" s="37"/>
      <c r="O348" s="29"/>
      <c r="P348" s="29"/>
      <c r="Q348" s="29"/>
      <c r="R348" s="29"/>
      <c r="S348" s="29"/>
      <c r="T348" s="29"/>
      <c r="U348" s="29"/>
      <c r="V348" s="62"/>
      <c r="W348" s="61"/>
    </row>
    <row r="349" spans="13:23" ht="14.25" customHeight="1">
      <c r="M349" s="28"/>
      <c r="N349" s="37"/>
      <c r="O349" s="29"/>
      <c r="P349" s="29"/>
      <c r="Q349" s="29"/>
      <c r="R349" s="29"/>
      <c r="S349" s="29"/>
      <c r="T349" s="29"/>
      <c r="U349" s="29"/>
      <c r="V349" s="62"/>
      <c r="W349" s="61"/>
    </row>
    <row r="350" spans="13:23" ht="14.25" customHeight="1">
      <c r="M350" s="28"/>
      <c r="N350" s="37"/>
      <c r="O350" s="29"/>
      <c r="P350" s="29"/>
      <c r="Q350" s="29"/>
      <c r="R350" s="29"/>
      <c r="S350" s="29"/>
      <c r="T350" s="29"/>
      <c r="U350" s="29"/>
      <c r="V350" s="62"/>
      <c r="W350" s="61"/>
    </row>
    <row r="351" spans="13:23" ht="14.25" customHeight="1">
      <c r="M351" s="28"/>
      <c r="N351" s="37"/>
      <c r="O351" s="29"/>
      <c r="P351" s="29"/>
      <c r="Q351" s="29"/>
      <c r="R351" s="29"/>
      <c r="S351" s="29"/>
      <c r="T351" s="29"/>
      <c r="U351" s="29"/>
      <c r="V351" s="62"/>
      <c r="W351" s="61"/>
    </row>
    <row r="352" spans="13:23" ht="14.25" customHeight="1">
      <c r="M352" s="28"/>
      <c r="N352" s="37"/>
      <c r="O352" s="29"/>
      <c r="P352" s="29"/>
      <c r="Q352" s="29"/>
      <c r="R352" s="29"/>
      <c r="S352" s="29"/>
      <c r="T352" s="29"/>
      <c r="U352" s="29"/>
      <c r="V352" s="62"/>
      <c r="W352" s="61"/>
    </row>
    <row r="353" spans="13:23" ht="14.25" customHeight="1">
      <c r="M353" s="28"/>
      <c r="N353" s="37"/>
      <c r="O353" s="29"/>
      <c r="P353" s="29"/>
      <c r="Q353" s="29"/>
      <c r="R353" s="29"/>
      <c r="S353" s="29"/>
      <c r="T353" s="29"/>
      <c r="U353" s="29"/>
      <c r="V353" s="62"/>
      <c r="W353" s="61"/>
    </row>
    <row r="354" spans="13:23" ht="14.25" customHeight="1">
      <c r="M354" s="28"/>
      <c r="N354" s="37"/>
      <c r="O354" s="29"/>
      <c r="P354" s="29"/>
      <c r="Q354" s="29"/>
      <c r="R354" s="29"/>
      <c r="S354" s="29"/>
      <c r="T354" s="29"/>
      <c r="U354" s="29"/>
      <c r="V354" s="62"/>
      <c r="W354" s="61"/>
    </row>
    <row r="355" spans="13:23" ht="14.25" customHeight="1">
      <c r="M355" s="28"/>
      <c r="N355" s="37"/>
      <c r="O355" s="29"/>
      <c r="P355" s="29"/>
      <c r="Q355" s="29"/>
      <c r="R355" s="29"/>
      <c r="S355" s="29"/>
      <c r="T355" s="29"/>
      <c r="U355" s="29"/>
      <c r="V355" s="62"/>
      <c r="W355" s="61"/>
    </row>
    <row r="356" spans="13:23" ht="14.25" customHeight="1">
      <c r="M356" s="28"/>
      <c r="N356" s="37"/>
      <c r="O356" s="29"/>
      <c r="P356" s="29"/>
      <c r="Q356" s="29"/>
      <c r="R356" s="29"/>
      <c r="S356" s="29"/>
      <c r="T356" s="29"/>
      <c r="U356" s="29"/>
      <c r="V356" s="62"/>
      <c r="W356" s="61"/>
    </row>
    <row r="357" spans="13:23" ht="14.25" customHeight="1">
      <c r="M357" s="28"/>
      <c r="N357" s="37"/>
      <c r="O357" s="29"/>
      <c r="P357" s="29"/>
      <c r="Q357" s="29"/>
      <c r="R357" s="29"/>
      <c r="S357" s="29"/>
      <c r="T357" s="29"/>
      <c r="U357" s="29"/>
      <c r="V357" s="62"/>
      <c r="W357" s="61"/>
    </row>
    <row r="358" spans="13:23" ht="14.25" customHeight="1">
      <c r="M358" s="28"/>
      <c r="N358" s="37"/>
      <c r="O358" s="29"/>
      <c r="P358" s="29"/>
      <c r="Q358" s="29"/>
      <c r="R358" s="29"/>
      <c r="S358" s="29"/>
      <c r="T358" s="29"/>
      <c r="U358" s="29"/>
      <c r="V358" s="62"/>
      <c r="W358" s="61"/>
    </row>
    <row r="359" spans="13:23" ht="14.25" customHeight="1">
      <c r="M359" s="28"/>
      <c r="N359" s="37"/>
      <c r="O359" s="29"/>
      <c r="P359" s="29"/>
      <c r="Q359" s="29"/>
      <c r="R359" s="29"/>
      <c r="S359" s="29"/>
      <c r="T359" s="29"/>
      <c r="U359" s="29"/>
      <c r="V359" s="62"/>
      <c r="W359" s="61"/>
    </row>
    <row r="360" spans="13:23" ht="14.25" customHeight="1">
      <c r="M360" s="28"/>
      <c r="N360" s="37"/>
      <c r="O360" s="29"/>
      <c r="P360" s="29"/>
      <c r="Q360" s="29"/>
      <c r="R360" s="29"/>
      <c r="S360" s="29"/>
      <c r="T360" s="29"/>
      <c r="U360" s="29"/>
      <c r="V360" s="62"/>
      <c r="W360" s="61"/>
    </row>
    <row r="361" spans="13:23" ht="14.25" customHeight="1">
      <c r="M361" s="28"/>
      <c r="N361" s="37"/>
      <c r="O361" s="29"/>
      <c r="P361" s="29"/>
      <c r="Q361" s="29"/>
      <c r="R361" s="29"/>
      <c r="S361" s="29"/>
      <c r="T361" s="29"/>
      <c r="U361" s="29"/>
      <c r="V361" s="62"/>
      <c r="W361" s="61"/>
    </row>
    <row r="362" spans="13:23" ht="14.25" customHeight="1">
      <c r="M362" s="28"/>
      <c r="N362" s="37"/>
      <c r="O362" s="29"/>
      <c r="P362" s="29"/>
      <c r="Q362" s="29"/>
      <c r="R362" s="29"/>
      <c r="S362" s="29"/>
      <c r="T362" s="29"/>
      <c r="U362" s="29"/>
      <c r="V362" s="62"/>
      <c r="W362" s="61"/>
    </row>
    <row r="363" spans="13:23" ht="14.25" customHeight="1">
      <c r="M363" s="28"/>
      <c r="N363" s="37"/>
      <c r="O363" s="29"/>
      <c r="P363" s="29"/>
      <c r="Q363" s="29"/>
      <c r="R363" s="29"/>
      <c r="S363" s="29"/>
      <c r="T363" s="29"/>
      <c r="U363" s="29"/>
      <c r="V363" s="62"/>
      <c r="W363" s="61"/>
    </row>
    <row r="364" spans="13:23" ht="14.25" customHeight="1">
      <c r="M364" s="28"/>
      <c r="N364" s="37"/>
      <c r="O364" s="29"/>
      <c r="P364" s="29"/>
      <c r="Q364" s="29"/>
      <c r="R364" s="29"/>
      <c r="S364" s="29"/>
      <c r="T364" s="29"/>
      <c r="U364" s="29"/>
      <c r="V364" s="62"/>
      <c r="W364" s="61"/>
    </row>
    <row r="365" spans="13:23" ht="14.25" customHeight="1">
      <c r="M365" s="28"/>
      <c r="N365" s="37"/>
      <c r="O365" s="29"/>
      <c r="P365" s="29"/>
      <c r="Q365" s="29"/>
      <c r="R365" s="29"/>
      <c r="S365" s="29"/>
      <c r="T365" s="29"/>
      <c r="U365" s="29"/>
      <c r="V365" s="62"/>
      <c r="W365" s="61"/>
    </row>
    <row r="366" spans="13:23" ht="14.25" customHeight="1">
      <c r="M366" s="28"/>
      <c r="N366" s="37"/>
      <c r="O366" s="29"/>
      <c r="P366" s="29"/>
      <c r="Q366" s="29"/>
      <c r="R366" s="29"/>
      <c r="S366" s="29"/>
      <c r="T366" s="29"/>
      <c r="U366" s="29"/>
      <c r="V366" s="62"/>
      <c r="W366" s="61"/>
    </row>
    <row r="367" spans="13:23" ht="14.25" customHeight="1">
      <c r="M367" s="28"/>
      <c r="N367" s="37"/>
      <c r="O367" s="29"/>
      <c r="P367" s="29"/>
      <c r="Q367" s="29"/>
      <c r="R367" s="29"/>
      <c r="S367" s="29"/>
      <c r="T367" s="29"/>
      <c r="U367" s="29"/>
      <c r="V367" s="62"/>
      <c r="W367" s="61"/>
    </row>
    <row r="368" spans="13:23" ht="14.25" customHeight="1">
      <c r="M368" s="28"/>
      <c r="N368" s="37"/>
      <c r="O368" s="29"/>
      <c r="P368" s="29"/>
      <c r="Q368" s="29"/>
      <c r="R368" s="29"/>
      <c r="S368" s="29"/>
      <c r="T368" s="29"/>
      <c r="U368" s="29"/>
      <c r="V368" s="62"/>
      <c r="W368" s="61"/>
    </row>
    <row r="369" spans="13:23" ht="14.25" customHeight="1">
      <c r="M369" s="28"/>
      <c r="N369" s="37"/>
      <c r="O369" s="29"/>
      <c r="P369" s="29"/>
      <c r="Q369" s="29"/>
      <c r="R369" s="29"/>
      <c r="S369" s="29"/>
      <c r="T369" s="29"/>
      <c r="U369" s="29"/>
      <c r="V369" s="62"/>
      <c r="W369" s="61"/>
    </row>
    <row r="370" spans="13:23" ht="14.25" customHeight="1">
      <c r="M370" s="28"/>
      <c r="N370" s="37"/>
      <c r="O370" s="29"/>
      <c r="P370" s="29"/>
      <c r="Q370" s="29"/>
      <c r="R370" s="29"/>
      <c r="S370" s="29"/>
      <c r="T370" s="29"/>
      <c r="U370" s="29"/>
      <c r="V370" s="62"/>
      <c r="W370" s="61"/>
    </row>
    <row r="371" spans="13:23" ht="14.25" customHeight="1">
      <c r="M371" s="28"/>
      <c r="N371" s="37"/>
      <c r="O371" s="29"/>
      <c r="P371" s="29"/>
      <c r="Q371" s="29"/>
      <c r="R371" s="29"/>
      <c r="S371" s="29"/>
      <c r="T371" s="29"/>
      <c r="U371" s="29"/>
      <c r="V371" s="62"/>
      <c r="W371" s="61"/>
    </row>
    <row r="372" spans="13:23" ht="14.25" customHeight="1">
      <c r="M372" s="28"/>
      <c r="N372" s="37"/>
      <c r="O372" s="29"/>
      <c r="P372" s="29"/>
      <c r="Q372" s="29"/>
      <c r="R372" s="29"/>
      <c r="S372" s="29"/>
      <c r="T372" s="29"/>
      <c r="U372" s="29"/>
      <c r="V372" s="62"/>
      <c r="W372" s="61"/>
    </row>
    <row r="373" spans="13:23" ht="14.25" customHeight="1">
      <c r="M373" s="28"/>
      <c r="N373" s="37"/>
      <c r="O373" s="29"/>
      <c r="P373" s="29"/>
      <c r="Q373" s="29"/>
      <c r="R373" s="29"/>
      <c r="S373" s="29"/>
      <c r="T373" s="29"/>
      <c r="U373" s="29"/>
      <c r="V373" s="62"/>
      <c r="W373" s="61"/>
    </row>
    <row r="374" spans="13:23" ht="14.25" customHeight="1">
      <c r="M374" s="28"/>
      <c r="N374" s="37"/>
      <c r="O374" s="29"/>
      <c r="P374" s="29"/>
      <c r="Q374" s="29"/>
      <c r="R374" s="29"/>
      <c r="S374" s="29"/>
      <c r="T374" s="29"/>
      <c r="U374" s="29"/>
      <c r="V374" s="62"/>
      <c r="W374" s="61"/>
    </row>
    <row r="375" spans="13:23" ht="14.25" customHeight="1">
      <c r="M375" s="28"/>
      <c r="N375" s="37"/>
      <c r="O375" s="29"/>
      <c r="P375" s="29"/>
      <c r="Q375" s="29"/>
      <c r="R375" s="29"/>
      <c r="S375" s="29"/>
      <c r="T375" s="29"/>
      <c r="U375" s="29"/>
      <c r="V375" s="62"/>
      <c r="W375" s="61"/>
    </row>
    <row r="376" spans="13:23" ht="14.25" customHeight="1">
      <c r="M376" s="28"/>
      <c r="N376" s="37"/>
      <c r="O376" s="29"/>
      <c r="P376" s="29"/>
      <c r="Q376" s="29"/>
      <c r="R376" s="29"/>
      <c r="S376" s="29"/>
      <c r="T376" s="29"/>
      <c r="U376" s="29"/>
      <c r="V376" s="62"/>
      <c r="W376" s="61"/>
    </row>
    <row r="377" spans="13:23" ht="14.25" customHeight="1">
      <c r="M377" s="28"/>
      <c r="N377" s="37"/>
      <c r="O377" s="29"/>
      <c r="P377" s="29"/>
      <c r="Q377" s="29"/>
      <c r="R377" s="29"/>
      <c r="S377" s="29"/>
      <c r="T377" s="29"/>
      <c r="U377" s="29"/>
      <c r="V377" s="62"/>
      <c r="W377" s="61"/>
    </row>
    <row r="378" spans="13:23" ht="14.25" customHeight="1">
      <c r="M378" s="28"/>
      <c r="N378" s="37"/>
      <c r="O378" s="29"/>
      <c r="P378" s="29"/>
      <c r="Q378" s="29"/>
      <c r="R378" s="29"/>
      <c r="S378" s="29"/>
      <c r="T378" s="29"/>
      <c r="U378" s="29"/>
      <c r="V378" s="62"/>
      <c r="W378" s="61"/>
    </row>
    <row r="379" spans="13:23" ht="14.25" customHeight="1">
      <c r="M379" s="28"/>
      <c r="N379" s="37"/>
      <c r="O379" s="29"/>
      <c r="P379" s="29"/>
      <c r="Q379" s="29"/>
      <c r="R379" s="29"/>
      <c r="S379" s="29"/>
      <c r="T379" s="29"/>
      <c r="U379" s="29"/>
      <c r="V379" s="62"/>
      <c r="W379" s="61"/>
    </row>
    <row r="380" spans="13:23" ht="14.25" customHeight="1">
      <c r="M380" s="28"/>
      <c r="N380" s="37"/>
      <c r="O380" s="29"/>
      <c r="P380" s="29"/>
      <c r="Q380" s="29"/>
      <c r="R380" s="29"/>
      <c r="S380" s="29"/>
      <c r="T380" s="29"/>
      <c r="U380" s="29"/>
      <c r="V380" s="62"/>
      <c r="W380" s="61"/>
    </row>
    <row r="381" spans="13:23" ht="14.25" customHeight="1">
      <c r="M381" s="28"/>
      <c r="N381" s="37"/>
      <c r="O381" s="29"/>
      <c r="P381" s="29"/>
      <c r="Q381" s="29"/>
      <c r="R381" s="29"/>
      <c r="S381" s="29"/>
      <c r="T381" s="29"/>
      <c r="U381" s="29"/>
      <c r="V381" s="62"/>
      <c r="W381" s="61"/>
    </row>
    <row r="382" spans="13:23" ht="14.25" customHeight="1">
      <c r="M382" s="28"/>
      <c r="N382" s="37"/>
      <c r="O382" s="29"/>
      <c r="P382" s="29"/>
      <c r="Q382" s="29"/>
      <c r="R382" s="29"/>
      <c r="S382" s="29"/>
      <c r="T382" s="29"/>
      <c r="U382" s="29"/>
      <c r="V382" s="62"/>
      <c r="W382" s="61"/>
    </row>
    <row r="383" spans="13:23" ht="14.25" customHeight="1">
      <c r="M383" s="28"/>
      <c r="N383" s="37"/>
      <c r="O383" s="29"/>
      <c r="P383" s="29"/>
      <c r="Q383" s="29"/>
      <c r="R383" s="29"/>
      <c r="S383" s="29"/>
      <c r="T383" s="29"/>
      <c r="U383" s="29"/>
      <c r="V383" s="62"/>
      <c r="W383" s="61"/>
    </row>
    <row r="384" spans="13:23" ht="14.25" customHeight="1">
      <c r="M384" s="28"/>
      <c r="N384" s="37"/>
      <c r="O384" s="29"/>
      <c r="P384" s="29"/>
      <c r="Q384" s="29"/>
      <c r="R384" s="29"/>
      <c r="S384" s="29"/>
      <c r="T384" s="29"/>
      <c r="U384" s="29"/>
      <c r="V384" s="62"/>
      <c r="W384" s="61"/>
    </row>
    <row r="385" spans="13:23" ht="14.25" customHeight="1">
      <c r="M385" s="28"/>
      <c r="N385" s="37"/>
      <c r="O385" s="29"/>
      <c r="P385" s="29"/>
      <c r="Q385" s="29"/>
      <c r="R385" s="29"/>
      <c r="S385" s="29"/>
      <c r="T385" s="29"/>
      <c r="U385" s="29"/>
      <c r="V385" s="62"/>
      <c r="W385" s="61"/>
    </row>
    <row r="386" spans="13:23" ht="14.25" customHeight="1">
      <c r="M386" s="28"/>
      <c r="N386" s="37"/>
      <c r="O386" s="29"/>
      <c r="P386" s="29"/>
      <c r="Q386" s="29"/>
      <c r="R386" s="29"/>
      <c r="S386" s="29"/>
      <c r="T386" s="29"/>
      <c r="U386" s="29"/>
      <c r="V386" s="62"/>
      <c r="W386" s="61"/>
    </row>
    <row r="387" spans="13:23" ht="14.25" customHeight="1">
      <c r="M387" s="28"/>
      <c r="N387" s="37"/>
      <c r="O387" s="29"/>
      <c r="P387" s="29"/>
      <c r="Q387" s="29"/>
      <c r="R387" s="29"/>
      <c r="S387" s="29"/>
      <c r="T387" s="29"/>
      <c r="U387" s="29"/>
      <c r="V387" s="62"/>
      <c r="W387" s="61"/>
    </row>
    <row r="388" spans="13:23" ht="14.25" customHeight="1">
      <c r="M388" s="28"/>
      <c r="N388" s="37"/>
      <c r="O388" s="29"/>
      <c r="P388" s="29"/>
      <c r="Q388" s="29"/>
      <c r="R388" s="29"/>
      <c r="S388" s="29"/>
      <c r="T388" s="29"/>
      <c r="U388" s="29"/>
      <c r="V388" s="62"/>
      <c r="W388" s="61"/>
    </row>
    <row r="389" spans="13:23" ht="14.25" customHeight="1">
      <c r="M389" s="28"/>
      <c r="N389" s="37"/>
      <c r="O389" s="29"/>
      <c r="P389" s="29"/>
      <c r="Q389" s="29"/>
      <c r="R389" s="29"/>
      <c r="S389" s="29"/>
      <c r="T389" s="29"/>
      <c r="U389" s="29"/>
      <c r="V389" s="62"/>
      <c r="W389" s="61"/>
    </row>
    <row r="390" spans="13:23" ht="14.25" customHeight="1">
      <c r="M390" s="28"/>
      <c r="N390" s="37"/>
      <c r="O390" s="29"/>
      <c r="P390" s="29"/>
      <c r="Q390" s="29"/>
      <c r="R390" s="29"/>
      <c r="S390" s="29"/>
      <c r="T390" s="29"/>
      <c r="U390" s="29"/>
      <c r="V390" s="62"/>
      <c r="W390" s="61"/>
    </row>
    <row r="391" spans="13:23" ht="14.25" customHeight="1">
      <c r="M391" s="28"/>
      <c r="N391" s="37"/>
      <c r="O391" s="29"/>
      <c r="P391" s="29"/>
      <c r="Q391" s="29"/>
      <c r="R391" s="29"/>
      <c r="S391" s="29"/>
      <c r="T391" s="29"/>
      <c r="U391" s="29"/>
      <c r="V391" s="62"/>
      <c r="W391" s="61"/>
    </row>
    <row r="392" spans="13:23" ht="14.25" customHeight="1">
      <c r="M392" s="28"/>
      <c r="N392" s="37"/>
      <c r="O392" s="29"/>
      <c r="P392" s="29"/>
      <c r="Q392" s="29"/>
      <c r="R392" s="29"/>
      <c r="S392" s="29"/>
      <c r="T392" s="29"/>
      <c r="U392" s="29"/>
      <c r="V392" s="62"/>
      <c r="W392" s="61"/>
    </row>
    <row r="393" spans="13:23" ht="14.25" customHeight="1">
      <c r="M393" s="28"/>
      <c r="N393" s="37"/>
      <c r="O393" s="29"/>
      <c r="P393" s="29"/>
      <c r="Q393" s="29"/>
      <c r="R393" s="29"/>
      <c r="S393" s="29"/>
      <c r="T393" s="29"/>
      <c r="U393" s="29"/>
      <c r="V393" s="62"/>
      <c r="W393" s="61"/>
    </row>
    <row r="394" spans="13:23" ht="14.25" customHeight="1">
      <c r="M394" s="28"/>
      <c r="N394" s="37"/>
      <c r="O394" s="29"/>
      <c r="P394" s="29"/>
      <c r="Q394" s="29"/>
      <c r="R394" s="29"/>
      <c r="S394" s="29"/>
      <c r="T394" s="29"/>
      <c r="U394" s="29"/>
      <c r="V394" s="62"/>
      <c r="W394" s="61"/>
    </row>
    <row r="395" spans="13:23" ht="14.25" customHeight="1">
      <c r="M395" s="28"/>
      <c r="N395" s="37"/>
      <c r="O395" s="29"/>
      <c r="P395" s="29"/>
      <c r="Q395" s="29"/>
      <c r="R395" s="29"/>
      <c r="S395" s="29"/>
      <c r="T395" s="29"/>
      <c r="U395" s="29"/>
      <c r="V395" s="62"/>
      <c r="W395" s="61"/>
    </row>
    <row r="396" spans="13:23" ht="14.25" customHeight="1">
      <c r="M396" s="28"/>
      <c r="N396" s="37"/>
      <c r="O396" s="29"/>
      <c r="P396" s="29"/>
      <c r="Q396" s="29"/>
      <c r="R396" s="29"/>
      <c r="S396" s="29"/>
      <c r="T396" s="29"/>
      <c r="U396" s="29"/>
      <c r="V396" s="62"/>
      <c r="W396" s="61"/>
    </row>
    <row r="397" spans="13:23" ht="14.25" customHeight="1">
      <c r="M397" s="28"/>
      <c r="N397" s="37"/>
      <c r="O397" s="29"/>
      <c r="P397" s="29"/>
      <c r="Q397" s="29"/>
      <c r="R397" s="29"/>
      <c r="S397" s="29"/>
      <c r="T397" s="29"/>
      <c r="U397" s="29"/>
      <c r="V397" s="62"/>
      <c r="W397" s="61"/>
    </row>
    <row r="398" spans="13:23" ht="14.25" customHeight="1">
      <c r="M398" s="28"/>
      <c r="N398" s="37"/>
      <c r="O398" s="29"/>
      <c r="P398" s="29"/>
      <c r="Q398" s="29"/>
      <c r="R398" s="29"/>
      <c r="S398" s="29"/>
      <c r="T398" s="29"/>
      <c r="U398" s="29"/>
      <c r="V398" s="62"/>
      <c r="W398" s="61"/>
    </row>
    <row r="399" spans="13:23" ht="14.25" customHeight="1">
      <c r="M399" s="28"/>
      <c r="N399" s="37"/>
      <c r="O399" s="29"/>
      <c r="P399" s="29"/>
      <c r="Q399" s="29"/>
      <c r="R399" s="29"/>
      <c r="S399" s="29"/>
      <c r="T399" s="29"/>
      <c r="U399" s="29"/>
      <c r="V399" s="62"/>
      <c r="W399" s="61"/>
    </row>
    <row r="400" spans="13:23" ht="14.25" customHeight="1">
      <c r="M400" s="28"/>
      <c r="N400" s="37"/>
      <c r="O400" s="29"/>
      <c r="P400" s="29"/>
      <c r="Q400" s="29"/>
      <c r="R400" s="29"/>
      <c r="S400" s="29"/>
      <c r="T400" s="29"/>
      <c r="U400" s="29"/>
      <c r="V400" s="62"/>
      <c r="W400" s="61"/>
    </row>
    <row r="401" spans="13:23" ht="14.25" customHeight="1">
      <c r="M401" s="28"/>
      <c r="N401" s="37"/>
      <c r="O401" s="29"/>
      <c r="P401" s="29"/>
      <c r="Q401" s="29"/>
      <c r="R401" s="29"/>
      <c r="S401" s="29"/>
      <c r="T401" s="29"/>
      <c r="U401" s="29"/>
      <c r="V401" s="62"/>
      <c r="W401" s="61"/>
    </row>
    <row r="402" spans="13:23" ht="14.25" customHeight="1">
      <c r="M402" s="28"/>
      <c r="N402" s="37"/>
      <c r="O402" s="29"/>
      <c r="P402" s="29"/>
      <c r="Q402" s="29"/>
      <c r="R402" s="29"/>
      <c r="S402" s="29"/>
      <c r="T402" s="29"/>
      <c r="U402" s="29"/>
      <c r="V402" s="62"/>
      <c r="W402" s="61"/>
    </row>
    <row r="403" spans="13:23" ht="14.25" customHeight="1">
      <c r="M403" s="28"/>
      <c r="N403" s="37"/>
      <c r="O403" s="29"/>
      <c r="P403" s="29"/>
      <c r="Q403" s="29"/>
      <c r="R403" s="29"/>
      <c r="S403" s="29"/>
      <c r="T403" s="29"/>
      <c r="U403" s="29"/>
      <c r="V403" s="62"/>
      <c r="W403" s="61"/>
    </row>
    <row r="404" spans="13:23" ht="14.25" customHeight="1">
      <c r="M404" s="28"/>
      <c r="N404" s="37"/>
      <c r="O404" s="29"/>
      <c r="P404" s="29"/>
      <c r="Q404" s="29"/>
      <c r="R404" s="29"/>
      <c r="S404" s="29"/>
      <c r="T404" s="29"/>
      <c r="U404" s="29"/>
      <c r="V404" s="62"/>
      <c r="W404" s="61"/>
    </row>
    <row r="405" spans="13:23" ht="14.25" customHeight="1">
      <c r="M405" s="28"/>
      <c r="N405" s="37"/>
      <c r="O405" s="29"/>
      <c r="P405" s="29"/>
      <c r="Q405" s="29"/>
      <c r="R405" s="29"/>
      <c r="S405" s="29"/>
      <c r="T405" s="29"/>
      <c r="U405" s="29"/>
      <c r="V405" s="62"/>
      <c r="W405" s="61"/>
    </row>
    <row r="406" spans="13:23" ht="14.25" customHeight="1">
      <c r="M406" s="28"/>
      <c r="N406" s="37"/>
      <c r="O406" s="29"/>
      <c r="P406" s="29"/>
      <c r="Q406" s="29"/>
      <c r="R406" s="29"/>
      <c r="S406" s="29"/>
      <c r="T406" s="29"/>
      <c r="U406" s="29"/>
      <c r="V406" s="62"/>
      <c r="W406" s="61"/>
    </row>
    <row r="407" spans="13:23" ht="14.25" customHeight="1">
      <c r="M407" s="28"/>
      <c r="N407" s="37"/>
      <c r="O407" s="29"/>
      <c r="P407" s="29"/>
      <c r="Q407" s="29"/>
      <c r="R407" s="29"/>
      <c r="S407" s="29"/>
      <c r="T407" s="29"/>
      <c r="U407" s="29"/>
      <c r="V407" s="62"/>
      <c r="W407" s="61"/>
    </row>
    <row r="408" spans="13:23" ht="14.25" customHeight="1">
      <c r="M408" s="28"/>
      <c r="N408" s="37"/>
      <c r="O408" s="29"/>
      <c r="P408" s="29"/>
      <c r="Q408" s="29"/>
      <c r="R408" s="29"/>
      <c r="S408" s="29"/>
      <c r="T408" s="29"/>
      <c r="U408" s="29"/>
      <c r="V408" s="62"/>
      <c r="W408" s="61"/>
    </row>
    <row r="409" spans="13:23" ht="14.25" customHeight="1">
      <c r="M409" s="28"/>
      <c r="N409" s="37"/>
      <c r="O409" s="29"/>
      <c r="P409" s="29"/>
      <c r="Q409" s="29"/>
      <c r="R409" s="29"/>
      <c r="S409" s="29"/>
      <c r="T409" s="29"/>
      <c r="U409" s="29"/>
      <c r="V409" s="62"/>
      <c r="W409" s="61"/>
    </row>
    <row r="410" spans="13:23" ht="14.25" customHeight="1">
      <c r="M410" s="28"/>
      <c r="N410" s="37"/>
      <c r="O410" s="29"/>
      <c r="P410" s="29"/>
      <c r="Q410" s="29"/>
      <c r="R410" s="29"/>
      <c r="S410" s="29"/>
      <c r="T410" s="29"/>
      <c r="U410" s="29"/>
      <c r="V410" s="62"/>
      <c r="W410" s="61"/>
    </row>
    <row r="411" spans="13:23" ht="14.25" customHeight="1">
      <c r="M411" s="28"/>
      <c r="N411" s="37"/>
      <c r="O411" s="29"/>
      <c r="P411" s="29"/>
      <c r="Q411" s="29"/>
      <c r="R411" s="29"/>
      <c r="S411" s="29"/>
      <c r="T411" s="29"/>
      <c r="U411" s="29"/>
      <c r="V411" s="62"/>
      <c r="W411" s="61"/>
    </row>
    <row r="412" spans="13:23" ht="14.25" customHeight="1">
      <c r="M412" s="28"/>
      <c r="N412" s="37"/>
      <c r="O412" s="29"/>
      <c r="P412" s="29"/>
      <c r="Q412" s="29"/>
      <c r="R412" s="29"/>
      <c r="S412" s="29"/>
      <c r="T412" s="29"/>
      <c r="U412" s="29"/>
      <c r="V412" s="62"/>
      <c r="W412" s="61"/>
    </row>
    <row r="413" spans="13:23" ht="14.25" customHeight="1">
      <c r="M413" s="28"/>
      <c r="N413" s="37"/>
      <c r="O413" s="29"/>
      <c r="P413" s="29"/>
      <c r="Q413" s="29"/>
      <c r="R413" s="29"/>
      <c r="S413" s="29"/>
      <c r="T413" s="29"/>
      <c r="U413" s="29"/>
      <c r="V413" s="62"/>
      <c r="W413" s="61"/>
    </row>
    <row r="414" spans="13:23" ht="14.25" customHeight="1">
      <c r="M414" s="28"/>
      <c r="N414" s="37"/>
      <c r="O414" s="29"/>
      <c r="P414" s="29"/>
      <c r="Q414" s="29"/>
      <c r="R414" s="29"/>
      <c r="S414" s="29"/>
      <c r="T414" s="29"/>
      <c r="U414" s="29"/>
      <c r="V414" s="62"/>
      <c r="W414" s="61"/>
    </row>
    <row r="415" spans="13:23" ht="14.25" customHeight="1">
      <c r="M415" s="28"/>
      <c r="N415" s="37"/>
      <c r="O415" s="29"/>
      <c r="P415" s="29"/>
      <c r="Q415" s="29"/>
      <c r="R415" s="29"/>
      <c r="S415" s="29"/>
      <c r="T415" s="29"/>
      <c r="U415" s="29"/>
      <c r="V415" s="62"/>
      <c r="W415" s="61"/>
    </row>
    <row r="416" spans="13:23" ht="14.25" customHeight="1">
      <c r="M416" s="28"/>
      <c r="N416" s="37"/>
      <c r="O416" s="29"/>
      <c r="P416" s="29"/>
      <c r="Q416" s="29"/>
      <c r="R416" s="29"/>
      <c r="S416" s="29"/>
      <c r="T416" s="29"/>
      <c r="U416" s="29"/>
      <c r="V416" s="62"/>
      <c r="W416" s="61"/>
    </row>
    <row r="417" spans="13:23" ht="14.25" customHeight="1">
      <c r="M417" s="28"/>
      <c r="N417" s="37"/>
      <c r="O417" s="29"/>
      <c r="P417" s="29"/>
      <c r="Q417" s="29"/>
      <c r="R417" s="29"/>
      <c r="S417" s="29"/>
      <c r="T417" s="29"/>
      <c r="U417" s="29"/>
      <c r="V417" s="62"/>
      <c r="W417" s="61"/>
    </row>
    <row r="418" spans="13:23" ht="14.25" customHeight="1">
      <c r="M418" s="28"/>
      <c r="N418" s="37"/>
      <c r="O418" s="29"/>
      <c r="P418" s="29"/>
      <c r="Q418" s="29"/>
      <c r="R418" s="29"/>
      <c r="S418" s="29"/>
      <c r="T418" s="29"/>
      <c r="U418" s="29"/>
      <c r="V418" s="62"/>
      <c r="W418" s="61"/>
    </row>
    <row r="419" spans="13:23" ht="14.25" customHeight="1">
      <c r="M419" s="28"/>
      <c r="N419" s="37"/>
      <c r="O419" s="29"/>
      <c r="P419" s="29"/>
      <c r="Q419" s="29"/>
      <c r="R419" s="29"/>
      <c r="S419" s="29"/>
      <c r="T419" s="29"/>
      <c r="U419" s="29"/>
      <c r="V419" s="62"/>
      <c r="W419" s="61"/>
    </row>
    <row r="420" spans="13:23" ht="14.25" customHeight="1">
      <c r="M420" s="28"/>
      <c r="N420" s="37"/>
      <c r="O420" s="29"/>
      <c r="P420" s="29"/>
      <c r="Q420" s="29"/>
      <c r="R420" s="29"/>
      <c r="S420" s="29"/>
      <c r="T420" s="29"/>
      <c r="U420" s="29"/>
      <c r="V420" s="62"/>
      <c r="W420" s="61"/>
    </row>
    <row r="421" spans="13:23" ht="14.25" customHeight="1">
      <c r="M421" s="28"/>
      <c r="N421" s="37"/>
      <c r="O421" s="29"/>
      <c r="P421" s="29"/>
      <c r="Q421" s="29"/>
      <c r="R421" s="29"/>
      <c r="S421" s="29"/>
      <c r="T421" s="29"/>
      <c r="U421" s="29"/>
      <c r="V421" s="62"/>
      <c r="W421" s="61"/>
    </row>
    <row r="422" spans="13:23" ht="14.25" customHeight="1">
      <c r="M422" s="28"/>
      <c r="N422" s="37"/>
      <c r="O422" s="29"/>
      <c r="P422" s="29"/>
      <c r="Q422" s="29"/>
      <c r="R422" s="29"/>
      <c r="S422" s="29"/>
      <c r="T422" s="29"/>
      <c r="U422" s="29"/>
      <c r="V422" s="62"/>
      <c r="W422" s="61"/>
    </row>
    <row r="423" spans="13:23" ht="14.25" customHeight="1">
      <c r="M423" s="28"/>
      <c r="N423" s="37"/>
      <c r="O423" s="29"/>
      <c r="P423" s="29"/>
      <c r="Q423" s="29"/>
      <c r="R423" s="29"/>
      <c r="S423" s="29"/>
      <c r="T423" s="29"/>
      <c r="U423" s="29"/>
      <c r="V423" s="62"/>
      <c r="W423" s="61"/>
    </row>
    <row r="424" spans="13:23" ht="14.25" customHeight="1">
      <c r="M424" s="28"/>
      <c r="N424" s="37"/>
      <c r="O424" s="29"/>
      <c r="P424" s="29"/>
      <c r="Q424" s="29"/>
      <c r="R424" s="29"/>
      <c r="S424" s="29"/>
      <c r="T424" s="29"/>
      <c r="U424" s="29"/>
      <c r="V424" s="62"/>
      <c r="W424" s="61"/>
    </row>
    <row r="425" spans="13:23" ht="14.25" customHeight="1">
      <c r="M425" s="28"/>
      <c r="N425" s="37"/>
      <c r="O425" s="29"/>
      <c r="P425" s="29"/>
      <c r="Q425" s="29"/>
      <c r="R425" s="29"/>
      <c r="S425" s="29"/>
      <c r="T425" s="29"/>
      <c r="U425" s="29"/>
      <c r="V425" s="62"/>
      <c r="W425" s="61"/>
    </row>
    <row r="426" spans="13:23" ht="14.25" customHeight="1">
      <c r="M426" s="28"/>
      <c r="N426" s="37"/>
      <c r="O426" s="29"/>
      <c r="P426" s="29"/>
      <c r="Q426" s="29"/>
      <c r="R426" s="29"/>
      <c r="S426" s="29"/>
      <c r="T426" s="29"/>
      <c r="U426" s="29"/>
      <c r="V426" s="62"/>
      <c r="W426" s="61"/>
    </row>
    <row r="427" spans="13:23" ht="14.25" customHeight="1">
      <c r="M427" s="28"/>
      <c r="N427" s="37"/>
      <c r="O427" s="29"/>
      <c r="P427" s="29"/>
      <c r="Q427" s="29"/>
      <c r="R427" s="29"/>
      <c r="S427" s="29"/>
      <c r="T427" s="29"/>
      <c r="U427" s="29"/>
      <c r="V427" s="62"/>
      <c r="W427" s="61"/>
    </row>
    <row r="428" spans="13:23" ht="14.25" customHeight="1">
      <c r="M428" s="28"/>
      <c r="N428" s="37"/>
      <c r="O428" s="29"/>
      <c r="P428" s="29"/>
      <c r="Q428" s="29"/>
      <c r="R428" s="29"/>
      <c r="S428" s="29"/>
      <c r="T428" s="29"/>
      <c r="U428" s="29"/>
      <c r="V428" s="62"/>
      <c r="W428" s="61"/>
    </row>
    <row r="429" spans="13:23" ht="14.25" customHeight="1">
      <c r="M429" s="28"/>
      <c r="N429" s="37"/>
      <c r="O429" s="29"/>
      <c r="P429" s="29"/>
      <c r="Q429" s="29"/>
      <c r="R429" s="29"/>
      <c r="S429" s="29"/>
      <c r="T429" s="29"/>
      <c r="U429" s="29"/>
      <c r="V429" s="62"/>
      <c r="W429" s="61"/>
    </row>
    <row r="430" spans="13:23" ht="14.25" customHeight="1">
      <c r="M430" s="28"/>
      <c r="N430" s="37"/>
      <c r="O430" s="29"/>
      <c r="P430" s="29"/>
      <c r="Q430" s="29"/>
      <c r="R430" s="29"/>
      <c r="S430" s="29"/>
      <c r="T430" s="29"/>
      <c r="U430" s="29"/>
      <c r="V430" s="62"/>
      <c r="W430" s="61"/>
    </row>
    <row r="431" spans="13:23" ht="14.25" customHeight="1">
      <c r="M431" s="28"/>
      <c r="N431" s="37"/>
      <c r="O431" s="29"/>
      <c r="P431" s="29"/>
      <c r="Q431" s="29"/>
      <c r="R431" s="29"/>
      <c r="S431" s="29"/>
      <c r="T431" s="29"/>
      <c r="U431" s="29"/>
      <c r="V431" s="62"/>
      <c r="W431" s="61"/>
    </row>
    <row r="432" spans="13:23" ht="14.25" customHeight="1">
      <c r="M432" s="28"/>
      <c r="N432" s="37"/>
      <c r="O432" s="29"/>
      <c r="P432" s="29"/>
      <c r="Q432" s="29"/>
      <c r="R432" s="29"/>
      <c r="S432" s="29"/>
      <c r="T432" s="29"/>
      <c r="U432" s="29"/>
      <c r="V432" s="62"/>
      <c r="W432" s="61"/>
    </row>
    <row r="433" spans="13:23" ht="14.25" customHeight="1">
      <c r="M433" s="28"/>
      <c r="N433" s="37"/>
      <c r="O433" s="29"/>
      <c r="P433" s="29"/>
      <c r="Q433" s="29"/>
      <c r="R433" s="29"/>
      <c r="S433" s="29"/>
      <c r="T433" s="29"/>
      <c r="U433" s="29"/>
      <c r="V433" s="62"/>
      <c r="W433" s="61"/>
    </row>
    <row r="434" spans="13:23" ht="14.25" customHeight="1">
      <c r="M434" s="28"/>
      <c r="N434" s="37"/>
      <c r="O434" s="29"/>
      <c r="P434" s="29"/>
      <c r="Q434" s="29"/>
      <c r="R434" s="29"/>
      <c r="S434" s="29"/>
      <c r="T434" s="29"/>
      <c r="U434" s="29"/>
      <c r="V434" s="62"/>
      <c r="W434" s="61"/>
    </row>
    <row r="435" spans="13:23" ht="14.25" customHeight="1">
      <c r="M435" s="28"/>
      <c r="N435" s="37"/>
      <c r="O435" s="29"/>
      <c r="P435" s="29"/>
      <c r="Q435" s="29"/>
      <c r="R435" s="29"/>
      <c r="S435" s="29"/>
      <c r="T435" s="29"/>
      <c r="U435" s="29"/>
      <c r="V435" s="62"/>
      <c r="W435" s="61"/>
    </row>
    <row r="436" spans="13:23" ht="14.25" customHeight="1">
      <c r="M436" s="28"/>
      <c r="N436" s="37"/>
      <c r="O436" s="29"/>
      <c r="P436" s="29"/>
      <c r="Q436" s="29"/>
      <c r="R436" s="29"/>
      <c r="S436" s="29"/>
      <c r="T436" s="29"/>
      <c r="U436" s="29"/>
      <c r="V436" s="62"/>
      <c r="W436" s="61"/>
    </row>
    <row r="437" spans="13:23" ht="14.25" customHeight="1">
      <c r="M437" s="28"/>
      <c r="N437" s="37"/>
      <c r="O437" s="29"/>
      <c r="P437" s="29"/>
      <c r="Q437" s="29"/>
      <c r="R437" s="29"/>
      <c r="S437" s="29"/>
      <c r="T437" s="29"/>
      <c r="U437" s="29"/>
      <c r="V437" s="62"/>
      <c r="W437" s="61"/>
    </row>
    <row r="438" spans="13:23" ht="14.25" customHeight="1">
      <c r="M438" s="28"/>
      <c r="N438" s="37"/>
      <c r="O438" s="29"/>
      <c r="P438" s="29"/>
      <c r="Q438" s="29"/>
      <c r="R438" s="29"/>
      <c r="S438" s="29"/>
      <c r="T438" s="29"/>
      <c r="U438" s="29"/>
      <c r="V438" s="62"/>
      <c r="W438" s="61"/>
    </row>
    <row r="439" spans="13:23" ht="14.25" customHeight="1">
      <c r="M439" s="28"/>
      <c r="N439" s="37"/>
      <c r="O439" s="29"/>
      <c r="P439" s="29"/>
      <c r="Q439" s="29"/>
      <c r="R439" s="29"/>
      <c r="S439" s="29"/>
      <c r="T439" s="29"/>
      <c r="U439" s="29"/>
      <c r="V439" s="62"/>
      <c r="W439" s="61"/>
    </row>
    <row r="440" spans="13:23" ht="14.25" customHeight="1">
      <c r="M440" s="28"/>
      <c r="N440" s="37"/>
      <c r="O440" s="29"/>
      <c r="P440" s="29"/>
      <c r="Q440" s="29"/>
      <c r="R440" s="29"/>
      <c r="S440" s="29"/>
      <c r="T440" s="29"/>
      <c r="U440" s="29"/>
      <c r="V440" s="62"/>
      <c r="W440" s="61"/>
    </row>
    <row r="441" spans="13:23" ht="14.25" customHeight="1">
      <c r="M441" s="28"/>
      <c r="N441" s="37"/>
      <c r="O441" s="29"/>
      <c r="P441" s="29"/>
      <c r="Q441" s="29"/>
      <c r="R441" s="29"/>
      <c r="S441" s="29"/>
      <c r="T441" s="29"/>
      <c r="U441" s="29"/>
      <c r="V441" s="62"/>
      <c r="W441" s="61"/>
    </row>
    <row r="442" spans="13:23" ht="14.25" customHeight="1">
      <c r="M442" s="28"/>
      <c r="N442" s="37"/>
      <c r="O442" s="29"/>
      <c r="P442" s="29"/>
      <c r="Q442" s="29"/>
      <c r="R442" s="29"/>
      <c r="S442" s="29"/>
      <c r="T442" s="29"/>
      <c r="U442" s="29"/>
      <c r="V442" s="62"/>
      <c r="W442" s="61"/>
    </row>
    <row r="443" spans="13:23" ht="14.25" customHeight="1">
      <c r="M443" s="28"/>
      <c r="N443" s="37"/>
      <c r="O443" s="29"/>
      <c r="P443" s="29"/>
      <c r="Q443" s="29"/>
      <c r="R443" s="29"/>
      <c r="S443" s="29"/>
      <c r="T443" s="29"/>
      <c r="U443" s="29"/>
      <c r="V443" s="62"/>
      <c r="W443" s="61"/>
    </row>
    <row r="444" spans="13:23" ht="14.25" customHeight="1">
      <c r="M444" s="28"/>
      <c r="N444" s="37"/>
      <c r="O444" s="29"/>
      <c r="P444" s="29"/>
      <c r="Q444" s="29"/>
      <c r="R444" s="29"/>
      <c r="S444" s="29"/>
      <c r="T444" s="29"/>
      <c r="U444" s="29"/>
      <c r="V444" s="62"/>
      <c r="W444" s="61"/>
    </row>
    <row r="445" spans="13:23" ht="14.25" customHeight="1">
      <c r="M445" s="28"/>
      <c r="N445" s="37"/>
      <c r="O445" s="29"/>
      <c r="P445" s="29"/>
      <c r="Q445" s="29"/>
      <c r="R445" s="29"/>
      <c r="S445" s="29"/>
      <c r="T445" s="29"/>
      <c r="U445" s="29"/>
      <c r="V445" s="62"/>
      <c r="W445" s="61"/>
    </row>
    <row r="446" spans="13:23" ht="14.25" customHeight="1">
      <c r="M446" s="28"/>
      <c r="N446" s="37"/>
      <c r="O446" s="29"/>
      <c r="P446" s="29"/>
      <c r="Q446" s="29"/>
      <c r="R446" s="29"/>
      <c r="S446" s="29"/>
      <c r="T446" s="29"/>
      <c r="U446" s="29"/>
      <c r="V446" s="62"/>
      <c r="W446" s="61"/>
    </row>
    <row r="447" spans="13:23" ht="14.25" customHeight="1">
      <c r="M447" s="28"/>
      <c r="N447" s="37"/>
      <c r="O447" s="29"/>
      <c r="P447" s="29"/>
      <c r="Q447" s="29"/>
      <c r="R447" s="29"/>
      <c r="S447" s="29"/>
      <c r="T447" s="29"/>
      <c r="U447" s="29"/>
      <c r="V447" s="62"/>
      <c r="W447" s="61"/>
    </row>
    <row r="448" spans="13:23" ht="14.25" customHeight="1">
      <c r="M448" s="28"/>
      <c r="N448" s="37"/>
      <c r="O448" s="29"/>
      <c r="P448" s="29"/>
      <c r="Q448" s="29"/>
      <c r="R448" s="29"/>
      <c r="S448" s="29"/>
      <c r="T448" s="29"/>
      <c r="U448" s="29"/>
      <c r="V448" s="62"/>
      <c r="W448" s="61"/>
    </row>
    <row r="449" spans="13:23" ht="14.25" customHeight="1">
      <c r="M449" s="28"/>
      <c r="N449" s="37"/>
      <c r="O449" s="29"/>
      <c r="P449" s="29"/>
      <c r="Q449" s="29"/>
      <c r="R449" s="29"/>
      <c r="S449" s="29"/>
      <c r="T449" s="29"/>
      <c r="U449" s="29"/>
      <c r="V449" s="62"/>
      <c r="W449" s="61"/>
    </row>
    <row r="450" spans="13:23" ht="14.25" customHeight="1">
      <c r="M450" s="28"/>
      <c r="N450" s="37"/>
      <c r="O450" s="29"/>
      <c r="P450" s="29"/>
      <c r="Q450" s="29"/>
      <c r="R450" s="29"/>
      <c r="S450" s="29"/>
      <c r="T450" s="29"/>
      <c r="U450" s="29"/>
      <c r="V450" s="62"/>
      <c r="W450" s="61"/>
    </row>
    <row r="451" spans="13:23" ht="14.25" customHeight="1">
      <c r="M451" s="28"/>
      <c r="N451" s="37"/>
      <c r="O451" s="29"/>
      <c r="P451" s="29"/>
      <c r="Q451" s="29"/>
      <c r="R451" s="29"/>
      <c r="S451" s="29"/>
      <c r="T451" s="29"/>
      <c r="U451" s="29"/>
      <c r="V451" s="62"/>
      <c r="W451" s="61"/>
    </row>
    <row r="452" spans="13:23" ht="14.25" customHeight="1">
      <c r="M452" s="28"/>
      <c r="N452" s="37"/>
      <c r="O452" s="29"/>
      <c r="P452" s="29"/>
      <c r="Q452" s="29"/>
      <c r="R452" s="29"/>
      <c r="S452" s="29"/>
      <c r="T452" s="29"/>
      <c r="U452" s="29"/>
      <c r="V452" s="62"/>
      <c r="W452" s="61"/>
    </row>
    <row r="453" spans="13:23" ht="14.25" customHeight="1">
      <c r="M453" s="28"/>
      <c r="N453" s="37"/>
      <c r="O453" s="29"/>
      <c r="P453" s="29"/>
      <c r="Q453" s="29"/>
      <c r="R453" s="29"/>
      <c r="S453" s="29"/>
      <c r="T453" s="29"/>
      <c r="U453" s="29"/>
      <c r="V453" s="62"/>
      <c r="W453" s="61"/>
    </row>
    <row r="454" spans="13:23" ht="14.25" customHeight="1">
      <c r="M454" s="28"/>
      <c r="N454" s="37"/>
      <c r="O454" s="29"/>
      <c r="P454" s="29"/>
      <c r="Q454" s="29"/>
      <c r="R454" s="29"/>
      <c r="S454" s="29"/>
      <c r="T454" s="29"/>
      <c r="U454" s="29"/>
      <c r="V454" s="62"/>
      <c r="W454" s="61"/>
    </row>
    <row r="455" spans="13:23" ht="14.25" customHeight="1">
      <c r="M455" s="28"/>
      <c r="N455" s="37"/>
      <c r="O455" s="29"/>
      <c r="P455" s="29"/>
      <c r="Q455" s="29"/>
      <c r="R455" s="29"/>
      <c r="S455" s="29"/>
      <c r="T455" s="29"/>
      <c r="U455" s="29"/>
      <c r="V455" s="62"/>
      <c r="W455" s="61"/>
    </row>
    <row r="456" spans="13:23" ht="14.25" customHeight="1">
      <c r="M456" s="28"/>
      <c r="N456" s="37"/>
      <c r="O456" s="29"/>
      <c r="P456" s="29"/>
      <c r="Q456" s="29"/>
      <c r="R456" s="29"/>
      <c r="S456" s="29"/>
      <c r="T456" s="29"/>
      <c r="U456" s="29"/>
      <c r="V456" s="62"/>
      <c r="W456" s="61"/>
    </row>
    <row r="457" spans="13:23" ht="14.25" customHeight="1">
      <c r="M457" s="28"/>
      <c r="N457" s="37"/>
      <c r="O457" s="29"/>
      <c r="P457" s="29"/>
      <c r="Q457" s="29"/>
      <c r="R457" s="29"/>
      <c r="S457" s="29"/>
      <c r="T457" s="29"/>
      <c r="U457" s="29"/>
      <c r="V457" s="62"/>
      <c r="W457" s="61"/>
    </row>
    <row r="458" spans="13:23" ht="14.25" customHeight="1">
      <c r="M458" s="28"/>
      <c r="N458" s="37"/>
      <c r="O458" s="29"/>
      <c r="P458" s="29"/>
      <c r="Q458" s="29"/>
      <c r="R458" s="29"/>
      <c r="S458" s="29"/>
      <c r="T458" s="29"/>
      <c r="U458" s="29"/>
      <c r="V458" s="62"/>
      <c r="W458" s="61"/>
    </row>
    <row r="459" spans="13:23" ht="14.25" customHeight="1">
      <c r="M459" s="28"/>
      <c r="N459" s="37"/>
      <c r="O459" s="29"/>
      <c r="P459" s="29"/>
      <c r="Q459" s="29"/>
      <c r="R459" s="29"/>
      <c r="S459" s="29"/>
      <c r="T459" s="29"/>
      <c r="U459" s="29"/>
      <c r="V459" s="62"/>
      <c r="W459" s="61"/>
    </row>
    <row r="460" spans="13:23" ht="14.25" customHeight="1">
      <c r="M460" s="28"/>
      <c r="N460" s="37"/>
      <c r="O460" s="29"/>
      <c r="P460" s="29"/>
      <c r="Q460" s="29"/>
      <c r="R460" s="29"/>
      <c r="S460" s="29"/>
      <c r="T460" s="29"/>
      <c r="U460" s="29"/>
      <c r="V460" s="62"/>
      <c r="W460" s="61"/>
    </row>
    <row r="461" spans="13:23" ht="14.25" customHeight="1">
      <c r="M461" s="28"/>
      <c r="N461" s="37"/>
      <c r="O461" s="29"/>
      <c r="P461" s="29"/>
      <c r="Q461" s="29"/>
      <c r="R461" s="29"/>
      <c r="S461" s="29"/>
      <c r="T461" s="29"/>
      <c r="U461" s="29"/>
      <c r="V461" s="62"/>
      <c r="W461" s="61"/>
    </row>
    <row r="462" spans="13:23" ht="14.25" customHeight="1">
      <c r="M462" s="28"/>
      <c r="N462" s="37"/>
      <c r="O462" s="29"/>
      <c r="P462" s="29"/>
      <c r="Q462" s="29"/>
      <c r="R462" s="29"/>
      <c r="S462" s="29"/>
      <c r="T462" s="29"/>
      <c r="U462" s="29"/>
      <c r="V462" s="62"/>
      <c r="W462" s="61"/>
    </row>
    <row r="463" spans="13:23" ht="14.25" customHeight="1">
      <c r="M463" s="28"/>
      <c r="N463" s="37"/>
      <c r="O463" s="29"/>
      <c r="P463" s="29"/>
      <c r="Q463" s="29"/>
      <c r="R463" s="29"/>
      <c r="S463" s="29"/>
      <c r="T463" s="29"/>
      <c r="U463" s="29"/>
      <c r="V463" s="62"/>
      <c r="W463" s="61"/>
    </row>
    <row r="464" spans="13:23" ht="14.25" customHeight="1">
      <c r="M464" s="28"/>
      <c r="N464" s="37"/>
      <c r="O464" s="29"/>
      <c r="P464" s="29"/>
      <c r="Q464" s="29"/>
      <c r="R464" s="29"/>
      <c r="S464" s="29"/>
      <c r="T464" s="29"/>
      <c r="U464" s="29"/>
      <c r="V464" s="62"/>
      <c r="W464" s="61"/>
    </row>
    <row r="465" spans="13:23" ht="14.25" customHeight="1">
      <c r="M465" s="28"/>
      <c r="N465" s="37"/>
      <c r="O465" s="29"/>
      <c r="P465" s="29"/>
      <c r="Q465" s="29"/>
      <c r="R465" s="29"/>
      <c r="S465" s="29"/>
      <c r="T465" s="29"/>
      <c r="U465" s="29"/>
      <c r="V465" s="62"/>
      <c r="W465" s="61"/>
    </row>
    <row r="466" spans="13:23" ht="14.25" customHeight="1">
      <c r="M466" s="28"/>
      <c r="N466" s="37"/>
      <c r="O466" s="29"/>
      <c r="P466" s="29"/>
      <c r="Q466" s="29"/>
      <c r="R466" s="29"/>
      <c r="S466" s="29"/>
      <c r="T466" s="29"/>
      <c r="U466" s="29"/>
      <c r="V466" s="62"/>
      <c r="W466" s="61"/>
    </row>
    <row r="467" spans="13:23" ht="14.25" customHeight="1">
      <c r="M467" s="28"/>
      <c r="N467" s="37"/>
      <c r="O467" s="29"/>
      <c r="P467" s="29"/>
      <c r="Q467" s="29"/>
      <c r="R467" s="29"/>
      <c r="S467" s="29"/>
      <c r="T467" s="29"/>
      <c r="U467" s="29"/>
      <c r="V467" s="62"/>
      <c r="W467" s="61"/>
    </row>
    <row r="468" spans="13:23" ht="14.25" customHeight="1">
      <c r="M468" s="28"/>
      <c r="N468" s="37"/>
      <c r="O468" s="29"/>
      <c r="P468" s="29"/>
      <c r="Q468" s="29"/>
      <c r="R468" s="29"/>
      <c r="S468" s="29"/>
      <c r="T468" s="29"/>
      <c r="U468" s="29"/>
      <c r="V468" s="62"/>
      <c r="W468" s="61"/>
    </row>
    <row r="469" spans="13:23" ht="14.25" customHeight="1">
      <c r="M469" s="28"/>
      <c r="N469" s="37"/>
      <c r="O469" s="29"/>
      <c r="P469" s="29"/>
      <c r="Q469" s="29"/>
      <c r="R469" s="29"/>
      <c r="S469" s="29"/>
      <c r="T469" s="29"/>
      <c r="U469" s="29"/>
      <c r="V469" s="62"/>
      <c r="W469" s="61"/>
    </row>
    <row r="470" spans="13:23" ht="14.25" customHeight="1">
      <c r="M470" s="28"/>
      <c r="N470" s="37"/>
      <c r="O470" s="29"/>
      <c r="P470" s="29"/>
      <c r="Q470" s="29"/>
      <c r="R470" s="29"/>
      <c r="S470" s="29"/>
      <c r="T470" s="29"/>
      <c r="U470" s="29"/>
      <c r="V470" s="62"/>
      <c r="W470" s="61"/>
    </row>
    <row r="471" spans="13:23" ht="14.25" customHeight="1">
      <c r="M471" s="28"/>
      <c r="N471" s="37"/>
      <c r="O471" s="29"/>
      <c r="P471" s="29"/>
      <c r="Q471" s="29"/>
      <c r="R471" s="29"/>
      <c r="S471" s="29"/>
      <c r="T471" s="29"/>
      <c r="U471" s="29"/>
      <c r="V471" s="62"/>
      <c r="W471" s="61"/>
    </row>
    <row r="472" spans="13:23" ht="14.25" customHeight="1">
      <c r="M472" s="28"/>
      <c r="N472" s="37"/>
      <c r="O472" s="29"/>
      <c r="P472" s="29"/>
      <c r="Q472" s="29"/>
      <c r="R472" s="29"/>
      <c r="S472" s="29"/>
      <c r="T472" s="29"/>
      <c r="U472" s="29"/>
      <c r="V472" s="62"/>
      <c r="W472" s="61"/>
    </row>
    <row r="473" spans="13:23" ht="14.25" customHeight="1">
      <c r="M473" s="28"/>
      <c r="N473" s="37"/>
      <c r="O473" s="29"/>
      <c r="P473" s="29"/>
      <c r="Q473" s="29"/>
      <c r="R473" s="29"/>
      <c r="S473" s="29"/>
      <c r="T473" s="29"/>
      <c r="U473" s="29"/>
      <c r="V473" s="62"/>
      <c r="W473" s="61"/>
    </row>
    <row r="474" spans="13:23" ht="14.25" customHeight="1">
      <c r="M474" s="28"/>
      <c r="N474" s="37"/>
      <c r="O474" s="29"/>
      <c r="P474" s="29"/>
      <c r="Q474" s="29"/>
      <c r="R474" s="29"/>
      <c r="S474" s="29"/>
      <c r="T474" s="29"/>
      <c r="U474" s="29"/>
      <c r="V474" s="62"/>
      <c r="W474" s="61"/>
    </row>
    <row r="475" spans="13:23" ht="14.25" customHeight="1">
      <c r="M475" s="28"/>
      <c r="N475" s="37"/>
      <c r="O475" s="29"/>
      <c r="P475" s="29"/>
      <c r="Q475" s="29"/>
      <c r="R475" s="29"/>
      <c r="S475" s="29"/>
      <c r="T475" s="29"/>
      <c r="U475" s="29"/>
      <c r="V475" s="62"/>
      <c r="W475" s="61"/>
    </row>
    <row r="476" spans="13:23" ht="14.25" customHeight="1">
      <c r="M476" s="28"/>
      <c r="N476" s="37"/>
      <c r="O476" s="29"/>
      <c r="P476" s="29"/>
      <c r="Q476" s="29"/>
      <c r="R476" s="29"/>
      <c r="S476" s="29"/>
      <c r="T476" s="29"/>
      <c r="U476" s="29"/>
      <c r="V476" s="62"/>
      <c r="W476" s="61"/>
    </row>
    <row r="477" spans="13:23" ht="14.25" customHeight="1">
      <c r="M477" s="28"/>
      <c r="N477" s="37"/>
      <c r="O477" s="29"/>
      <c r="P477" s="29"/>
      <c r="Q477" s="29"/>
      <c r="R477" s="29"/>
      <c r="S477" s="29"/>
      <c r="T477" s="29"/>
      <c r="U477" s="29"/>
      <c r="V477" s="62"/>
      <c r="W477" s="61"/>
    </row>
    <row r="478" spans="13:23" ht="14.25" customHeight="1">
      <c r="M478" s="28"/>
      <c r="N478" s="37"/>
      <c r="O478" s="29"/>
      <c r="P478" s="29"/>
      <c r="Q478" s="29"/>
      <c r="R478" s="29"/>
      <c r="S478" s="29"/>
      <c r="T478" s="29"/>
      <c r="U478" s="29"/>
      <c r="V478" s="62"/>
      <c r="W478" s="61"/>
    </row>
    <row r="479" spans="13:23" ht="14.25" customHeight="1">
      <c r="M479" s="28"/>
      <c r="N479" s="37"/>
      <c r="O479" s="29"/>
      <c r="P479" s="29"/>
      <c r="Q479" s="29"/>
      <c r="R479" s="29"/>
      <c r="S479" s="29"/>
      <c r="T479" s="29"/>
      <c r="U479" s="29"/>
      <c r="V479" s="62"/>
      <c r="W479" s="61"/>
    </row>
    <row r="480" spans="13:23" ht="14.25" customHeight="1">
      <c r="M480" s="28"/>
      <c r="N480" s="37"/>
      <c r="O480" s="29"/>
      <c r="P480" s="29"/>
      <c r="Q480" s="29"/>
      <c r="R480" s="29"/>
      <c r="S480" s="29"/>
      <c r="T480" s="29"/>
      <c r="U480" s="29"/>
      <c r="V480" s="62"/>
      <c r="W480" s="61"/>
    </row>
    <row r="481" spans="13:23" ht="14.25" customHeight="1">
      <c r="M481" s="28"/>
      <c r="N481" s="37"/>
      <c r="O481" s="29"/>
      <c r="P481" s="29"/>
      <c r="Q481" s="29"/>
      <c r="R481" s="29"/>
      <c r="S481" s="29"/>
      <c r="T481" s="29"/>
      <c r="U481" s="29"/>
      <c r="V481" s="62"/>
      <c r="W481" s="61"/>
    </row>
    <row r="482" spans="13:23" ht="14.25" customHeight="1">
      <c r="M482" s="28"/>
      <c r="N482" s="37"/>
      <c r="O482" s="29"/>
      <c r="P482" s="29"/>
      <c r="Q482" s="29"/>
      <c r="R482" s="29"/>
      <c r="S482" s="29"/>
      <c r="T482" s="29"/>
      <c r="U482" s="29"/>
      <c r="V482" s="62"/>
      <c r="W482" s="61"/>
    </row>
    <row r="483" spans="13:23" ht="14.25" customHeight="1">
      <c r="M483" s="28"/>
      <c r="N483" s="37"/>
      <c r="O483" s="29"/>
      <c r="P483" s="29"/>
      <c r="Q483" s="29"/>
      <c r="R483" s="29"/>
      <c r="S483" s="29"/>
      <c r="T483" s="29"/>
      <c r="U483" s="29"/>
      <c r="V483" s="62"/>
      <c r="W483" s="61"/>
    </row>
    <row r="484" spans="13:23" ht="14.25" customHeight="1">
      <c r="M484" s="28"/>
      <c r="N484" s="37"/>
      <c r="O484" s="29"/>
      <c r="P484" s="29"/>
      <c r="Q484" s="29"/>
      <c r="R484" s="29"/>
      <c r="S484" s="29"/>
      <c r="T484" s="29"/>
      <c r="U484" s="29"/>
      <c r="V484" s="62"/>
      <c r="W484" s="61"/>
    </row>
    <row r="485" spans="13:23" ht="14.25" customHeight="1">
      <c r="M485" s="28"/>
      <c r="N485" s="37"/>
      <c r="O485" s="29"/>
      <c r="P485" s="29"/>
      <c r="Q485" s="29"/>
      <c r="R485" s="29"/>
      <c r="S485" s="29"/>
      <c r="T485" s="29"/>
      <c r="U485" s="29"/>
      <c r="V485" s="62"/>
      <c r="W485" s="61"/>
    </row>
    <row r="486" spans="13:23" ht="14.25" customHeight="1">
      <c r="M486" s="28"/>
      <c r="N486" s="37"/>
      <c r="O486" s="29"/>
      <c r="P486" s="29"/>
      <c r="Q486" s="29"/>
      <c r="R486" s="29"/>
      <c r="S486" s="29"/>
      <c r="T486" s="29"/>
      <c r="U486" s="29"/>
      <c r="V486" s="62"/>
      <c r="W486" s="61"/>
    </row>
    <row r="487" spans="13:23" ht="14.25" customHeight="1">
      <c r="M487" s="28"/>
      <c r="N487" s="37"/>
      <c r="O487" s="29"/>
      <c r="P487" s="29"/>
      <c r="Q487" s="29"/>
      <c r="R487" s="29"/>
      <c r="S487" s="29"/>
      <c r="T487" s="29"/>
      <c r="U487" s="29"/>
      <c r="V487" s="62"/>
      <c r="W487" s="61"/>
    </row>
    <row r="488" spans="13:23" ht="14.25" customHeight="1">
      <c r="M488" s="28"/>
      <c r="N488" s="37"/>
      <c r="O488" s="29"/>
      <c r="P488" s="29"/>
      <c r="Q488" s="29"/>
      <c r="R488" s="29"/>
      <c r="S488" s="29"/>
      <c r="T488" s="29"/>
      <c r="U488" s="29"/>
      <c r="V488" s="62"/>
      <c r="W488" s="61"/>
    </row>
    <row r="489" spans="13:23" ht="14.25" customHeight="1">
      <c r="M489" s="28"/>
      <c r="N489" s="37"/>
      <c r="O489" s="29"/>
      <c r="P489" s="29"/>
      <c r="Q489" s="29"/>
      <c r="R489" s="29"/>
      <c r="S489" s="29"/>
      <c r="T489" s="29"/>
      <c r="U489" s="29"/>
      <c r="V489" s="62"/>
      <c r="W489" s="61"/>
    </row>
    <row r="490" spans="13:23" ht="14.25" customHeight="1">
      <c r="M490" s="28"/>
      <c r="N490" s="37"/>
      <c r="O490" s="29"/>
      <c r="P490" s="29"/>
      <c r="Q490" s="29"/>
      <c r="R490" s="29"/>
      <c r="S490" s="29"/>
      <c r="T490" s="29"/>
      <c r="U490" s="29"/>
      <c r="V490" s="62"/>
      <c r="W490" s="61"/>
    </row>
    <row r="491" spans="13:23" ht="14.25" customHeight="1">
      <c r="M491" s="28"/>
      <c r="N491" s="37"/>
      <c r="O491" s="29"/>
      <c r="P491" s="29"/>
      <c r="Q491" s="29"/>
      <c r="R491" s="29"/>
      <c r="S491" s="29"/>
      <c r="T491" s="29"/>
      <c r="U491" s="29"/>
      <c r="V491" s="62"/>
      <c r="W491" s="61"/>
    </row>
    <row r="492" spans="13:23" ht="14.25" customHeight="1">
      <c r="M492" s="28"/>
      <c r="N492" s="37"/>
      <c r="O492" s="29"/>
      <c r="P492" s="29"/>
      <c r="Q492" s="29"/>
      <c r="R492" s="29"/>
      <c r="S492" s="29"/>
      <c r="T492" s="29"/>
      <c r="U492" s="29"/>
      <c r="V492" s="62"/>
      <c r="W492" s="61"/>
    </row>
    <row r="493" spans="13:23" ht="14.25" customHeight="1">
      <c r="M493" s="28"/>
      <c r="N493" s="37"/>
      <c r="O493" s="29"/>
      <c r="P493" s="29"/>
      <c r="Q493" s="29"/>
      <c r="R493" s="29"/>
      <c r="S493" s="29"/>
      <c r="T493" s="29"/>
      <c r="U493" s="29"/>
      <c r="V493" s="62"/>
      <c r="W493" s="61"/>
    </row>
    <row r="494" spans="13:23" ht="14.25" customHeight="1">
      <c r="M494" s="28"/>
      <c r="N494" s="37"/>
      <c r="O494" s="29"/>
      <c r="P494" s="29"/>
      <c r="Q494" s="29"/>
      <c r="R494" s="29"/>
      <c r="S494" s="29"/>
      <c r="T494" s="29"/>
      <c r="U494" s="29"/>
      <c r="V494" s="62"/>
      <c r="W494" s="61"/>
    </row>
    <row r="495" spans="13:23" ht="14.25" customHeight="1">
      <c r="M495" s="28"/>
      <c r="N495" s="37"/>
      <c r="O495" s="29"/>
      <c r="P495" s="29"/>
      <c r="Q495" s="29"/>
      <c r="R495" s="29"/>
      <c r="S495" s="29"/>
      <c r="T495" s="29"/>
      <c r="U495" s="29"/>
      <c r="V495" s="62"/>
      <c r="W495" s="61"/>
    </row>
    <row r="496" spans="13:23" ht="14.25" customHeight="1">
      <c r="M496" s="28"/>
      <c r="N496" s="37"/>
      <c r="O496" s="29"/>
      <c r="P496" s="29"/>
      <c r="Q496" s="29"/>
      <c r="R496" s="29"/>
      <c r="S496" s="29"/>
      <c r="T496" s="29"/>
      <c r="U496" s="29"/>
      <c r="V496" s="62"/>
      <c r="W496" s="61"/>
    </row>
    <row r="497" spans="13:23" ht="14.25" customHeight="1">
      <c r="M497" s="28"/>
      <c r="N497" s="37"/>
      <c r="O497" s="29"/>
      <c r="P497" s="29"/>
      <c r="Q497" s="29"/>
      <c r="R497" s="29"/>
      <c r="S497" s="29"/>
      <c r="T497" s="29"/>
      <c r="U497" s="29"/>
      <c r="V497" s="62"/>
      <c r="W497" s="61"/>
    </row>
    <row r="498" spans="13:23" ht="14.25" customHeight="1">
      <c r="M498" s="28"/>
      <c r="N498" s="37"/>
      <c r="O498" s="29"/>
      <c r="P498" s="29"/>
      <c r="Q498" s="29"/>
      <c r="R498" s="29"/>
      <c r="S498" s="29"/>
      <c r="T498" s="29"/>
      <c r="U498" s="29"/>
      <c r="V498" s="62"/>
      <c r="W498" s="61"/>
    </row>
    <row r="499" spans="13:23" ht="14.25" customHeight="1">
      <c r="M499" s="28"/>
      <c r="N499" s="37"/>
      <c r="O499" s="29"/>
      <c r="P499" s="29"/>
      <c r="Q499" s="29"/>
      <c r="R499" s="29"/>
      <c r="S499" s="29"/>
      <c r="T499" s="29"/>
      <c r="U499" s="29"/>
      <c r="V499" s="62"/>
      <c r="W499" s="61"/>
    </row>
    <row r="500" spans="13:23" ht="14.25" customHeight="1">
      <c r="M500" s="28"/>
      <c r="N500" s="37"/>
      <c r="O500" s="29"/>
      <c r="P500" s="29"/>
      <c r="Q500" s="29"/>
      <c r="R500" s="29"/>
      <c r="S500" s="29"/>
      <c r="T500" s="29"/>
      <c r="U500" s="29"/>
      <c r="V500" s="62"/>
      <c r="W500" s="61"/>
    </row>
    <row r="501" spans="13:23" ht="14.25" customHeight="1">
      <c r="M501" s="28"/>
      <c r="N501" s="37"/>
      <c r="O501" s="29"/>
      <c r="P501" s="29"/>
      <c r="Q501" s="29"/>
      <c r="R501" s="29"/>
      <c r="S501" s="29"/>
      <c r="T501" s="29"/>
      <c r="U501" s="29"/>
      <c r="V501" s="62"/>
      <c r="W501" s="61"/>
    </row>
    <row r="502" spans="13:23" ht="14.25" customHeight="1">
      <c r="M502" s="28"/>
      <c r="N502" s="37"/>
      <c r="O502" s="29"/>
      <c r="P502" s="29"/>
      <c r="Q502" s="29"/>
      <c r="R502" s="29"/>
      <c r="S502" s="29"/>
      <c r="T502" s="29"/>
      <c r="U502" s="29"/>
      <c r="V502" s="62"/>
      <c r="W502" s="61"/>
    </row>
    <row r="503" spans="13:23" ht="14.25" customHeight="1">
      <c r="M503" s="28"/>
      <c r="N503" s="37"/>
      <c r="O503" s="29"/>
      <c r="P503" s="29"/>
      <c r="Q503" s="29"/>
      <c r="R503" s="29"/>
      <c r="S503" s="29"/>
      <c r="T503" s="29"/>
      <c r="U503" s="29"/>
      <c r="V503" s="62"/>
      <c r="W503" s="61"/>
    </row>
    <row r="504" spans="13:23" ht="14.25" customHeight="1">
      <c r="M504" s="28"/>
      <c r="N504" s="37"/>
      <c r="O504" s="29"/>
      <c r="P504" s="29"/>
      <c r="Q504" s="29"/>
      <c r="R504" s="29"/>
      <c r="S504" s="29"/>
      <c r="T504" s="29"/>
      <c r="U504" s="29"/>
      <c r="V504" s="62"/>
      <c r="W504" s="61"/>
    </row>
    <row r="505" spans="13:23" ht="14.25" customHeight="1">
      <c r="M505" s="28"/>
      <c r="N505" s="37"/>
      <c r="O505" s="29"/>
      <c r="P505" s="29"/>
      <c r="Q505" s="29"/>
      <c r="R505" s="29"/>
      <c r="S505" s="29"/>
      <c r="T505" s="29"/>
      <c r="U505" s="29"/>
      <c r="V505" s="62"/>
      <c r="W505" s="61"/>
    </row>
    <row r="506" spans="13:23" ht="14.25" customHeight="1">
      <c r="M506" s="28"/>
      <c r="N506" s="37"/>
      <c r="O506" s="29"/>
      <c r="P506" s="29"/>
      <c r="Q506" s="29"/>
      <c r="R506" s="29"/>
      <c r="S506" s="29"/>
      <c r="T506" s="29"/>
      <c r="U506" s="29"/>
      <c r="V506" s="62"/>
      <c r="W506" s="61"/>
    </row>
    <row r="507" spans="13:23" ht="14.25" customHeight="1">
      <c r="M507" s="28"/>
      <c r="N507" s="37"/>
      <c r="O507" s="29"/>
      <c r="P507" s="29"/>
      <c r="Q507" s="29"/>
      <c r="R507" s="29"/>
      <c r="S507" s="29"/>
      <c r="T507" s="29"/>
      <c r="U507" s="29"/>
      <c r="V507" s="62"/>
      <c r="W507" s="61"/>
    </row>
    <row r="508" spans="13:23" ht="14.25" customHeight="1">
      <c r="M508" s="28"/>
      <c r="N508" s="37"/>
      <c r="O508" s="29"/>
      <c r="P508" s="29"/>
      <c r="Q508" s="29"/>
      <c r="R508" s="29"/>
      <c r="S508" s="29"/>
      <c r="T508" s="29"/>
      <c r="U508" s="29"/>
      <c r="V508" s="62"/>
      <c r="W508" s="61"/>
    </row>
    <row r="509" spans="13:23" ht="14.25" customHeight="1">
      <c r="M509" s="28"/>
      <c r="N509" s="37"/>
      <c r="O509" s="29"/>
      <c r="P509" s="29"/>
      <c r="Q509" s="29"/>
      <c r="R509" s="29"/>
      <c r="S509" s="29"/>
      <c r="T509" s="29"/>
      <c r="U509" s="29"/>
      <c r="V509" s="62"/>
      <c r="W509" s="61"/>
    </row>
    <row r="510" spans="13:23" ht="14.25" customHeight="1">
      <c r="M510" s="28"/>
      <c r="N510" s="37"/>
      <c r="O510" s="29"/>
      <c r="P510" s="29"/>
      <c r="Q510" s="29"/>
      <c r="R510" s="29"/>
      <c r="S510" s="29"/>
      <c r="T510" s="29"/>
      <c r="U510" s="29"/>
      <c r="V510" s="62"/>
      <c r="W510" s="61"/>
    </row>
    <row r="511" spans="13:23" ht="14.25" customHeight="1">
      <c r="M511" s="28"/>
      <c r="N511" s="37"/>
      <c r="O511" s="29"/>
      <c r="P511" s="29"/>
      <c r="Q511" s="29"/>
      <c r="R511" s="29"/>
      <c r="S511" s="29"/>
      <c r="T511" s="29"/>
      <c r="U511" s="29"/>
      <c r="V511" s="62"/>
      <c r="W511" s="61"/>
    </row>
    <row r="512" spans="13:23" ht="14.25" customHeight="1">
      <c r="M512" s="28"/>
      <c r="N512" s="37"/>
      <c r="O512" s="29"/>
      <c r="P512" s="29"/>
      <c r="Q512" s="29"/>
      <c r="R512" s="29"/>
      <c r="S512" s="29"/>
      <c r="T512" s="29"/>
      <c r="U512" s="29"/>
      <c r="V512" s="62"/>
      <c r="W512" s="61"/>
    </row>
    <row r="513" spans="13:23" ht="14.25" customHeight="1">
      <c r="M513" s="28"/>
      <c r="N513" s="37"/>
      <c r="O513" s="29"/>
      <c r="P513" s="29"/>
      <c r="Q513" s="29"/>
      <c r="R513" s="29"/>
      <c r="S513" s="29"/>
      <c r="T513" s="29"/>
      <c r="U513" s="29"/>
      <c r="V513" s="62"/>
      <c r="W513" s="61"/>
    </row>
    <row r="514" spans="13:23" ht="14.25" customHeight="1">
      <c r="M514" s="28"/>
      <c r="N514" s="37"/>
      <c r="O514" s="29"/>
      <c r="P514" s="29"/>
      <c r="Q514" s="29"/>
      <c r="R514" s="29"/>
      <c r="S514" s="29"/>
      <c r="T514" s="29"/>
      <c r="U514" s="29"/>
      <c r="V514" s="62"/>
      <c r="W514" s="61"/>
    </row>
    <row r="515" spans="13:23" ht="14.25" customHeight="1">
      <c r="M515" s="28"/>
      <c r="N515" s="37"/>
      <c r="O515" s="29"/>
      <c r="P515" s="29"/>
      <c r="Q515" s="29"/>
      <c r="R515" s="29"/>
      <c r="S515" s="29"/>
      <c r="T515" s="29"/>
      <c r="U515" s="29"/>
      <c r="V515" s="62"/>
      <c r="W515" s="61"/>
    </row>
    <row r="516" spans="13:23" ht="14.25" customHeight="1">
      <c r="M516" s="28"/>
      <c r="N516" s="37"/>
      <c r="O516" s="29"/>
      <c r="P516" s="29"/>
      <c r="Q516" s="29"/>
      <c r="R516" s="29"/>
      <c r="S516" s="29"/>
      <c r="T516" s="29"/>
      <c r="U516" s="29"/>
      <c r="V516" s="62"/>
      <c r="W516" s="61"/>
    </row>
    <row r="517" spans="13:23" ht="14.25" customHeight="1">
      <c r="M517" s="28"/>
      <c r="N517" s="37"/>
      <c r="O517" s="29"/>
      <c r="P517" s="29"/>
      <c r="Q517" s="29"/>
      <c r="R517" s="29"/>
      <c r="S517" s="29"/>
      <c r="T517" s="29"/>
      <c r="U517" s="29"/>
      <c r="V517" s="62"/>
      <c r="W517" s="61"/>
    </row>
    <row r="518" spans="13:23" ht="14.25" customHeight="1">
      <c r="M518" s="28"/>
      <c r="N518" s="37"/>
      <c r="O518" s="29"/>
      <c r="P518" s="29"/>
      <c r="Q518" s="29"/>
      <c r="R518" s="29"/>
      <c r="S518" s="29"/>
      <c r="T518" s="29"/>
      <c r="U518" s="29"/>
      <c r="V518" s="62"/>
      <c r="W518" s="61"/>
    </row>
    <row r="519" spans="13:23" ht="14.25" customHeight="1">
      <c r="M519" s="28"/>
      <c r="N519" s="37"/>
      <c r="O519" s="29"/>
      <c r="P519" s="29"/>
      <c r="Q519" s="29"/>
      <c r="R519" s="29"/>
      <c r="S519" s="29"/>
      <c r="T519" s="29"/>
      <c r="U519" s="29"/>
      <c r="V519" s="62"/>
      <c r="W519" s="61"/>
    </row>
    <row r="520" spans="13:23" ht="14.25" customHeight="1">
      <c r="M520" s="28"/>
      <c r="N520" s="37"/>
      <c r="O520" s="29"/>
      <c r="P520" s="29"/>
      <c r="Q520" s="29"/>
      <c r="R520" s="29"/>
      <c r="S520" s="29"/>
      <c r="T520" s="29"/>
      <c r="U520" s="29"/>
      <c r="V520" s="62"/>
      <c r="W520" s="61"/>
    </row>
    <row r="521" spans="13:23" ht="14.25" customHeight="1">
      <c r="M521" s="28"/>
      <c r="N521" s="37"/>
      <c r="O521" s="29"/>
      <c r="P521" s="29"/>
      <c r="Q521" s="29"/>
      <c r="R521" s="29"/>
      <c r="S521" s="29"/>
      <c r="T521" s="29"/>
      <c r="U521" s="29"/>
      <c r="V521" s="62"/>
      <c r="W521" s="61"/>
    </row>
    <row r="522" spans="13:23" ht="14.25" customHeight="1">
      <c r="M522" s="28"/>
      <c r="N522" s="37"/>
      <c r="O522" s="29"/>
      <c r="P522" s="29"/>
      <c r="Q522" s="29"/>
      <c r="R522" s="29"/>
      <c r="S522" s="29"/>
      <c r="T522" s="29"/>
      <c r="U522" s="29"/>
      <c r="V522" s="62"/>
      <c r="W522" s="61"/>
    </row>
    <row r="523" spans="13:23" ht="14.25" customHeight="1">
      <c r="M523" s="28"/>
      <c r="N523" s="37"/>
      <c r="O523" s="29"/>
      <c r="P523" s="29"/>
      <c r="Q523" s="29"/>
      <c r="R523" s="29"/>
      <c r="S523" s="29"/>
      <c r="T523" s="29"/>
      <c r="U523" s="29"/>
      <c r="V523" s="62"/>
      <c r="W523" s="61"/>
    </row>
    <row r="524" spans="13:23" ht="14.25" customHeight="1">
      <c r="M524" s="28"/>
      <c r="N524" s="37"/>
      <c r="O524" s="29"/>
      <c r="P524" s="29"/>
      <c r="Q524" s="29"/>
      <c r="R524" s="29"/>
      <c r="S524" s="29"/>
      <c r="T524" s="29"/>
      <c r="U524" s="29"/>
      <c r="V524" s="62"/>
      <c r="W524" s="61"/>
    </row>
    <row r="525" spans="13:23" ht="14.25" customHeight="1">
      <c r="M525" s="28"/>
      <c r="N525" s="37"/>
      <c r="O525" s="29"/>
      <c r="P525" s="29"/>
      <c r="Q525" s="29"/>
      <c r="R525" s="29"/>
      <c r="S525" s="29"/>
      <c r="T525" s="29"/>
      <c r="U525" s="29"/>
      <c r="V525" s="62"/>
      <c r="W525" s="61"/>
    </row>
    <row r="526" spans="13:23" ht="14.25" customHeight="1">
      <c r="M526" s="28"/>
      <c r="N526" s="37"/>
      <c r="O526" s="29"/>
      <c r="P526" s="29"/>
      <c r="Q526" s="29"/>
      <c r="R526" s="29"/>
      <c r="S526" s="29"/>
      <c r="T526" s="29"/>
      <c r="U526" s="29"/>
      <c r="V526" s="62"/>
      <c r="W526" s="61"/>
    </row>
    <row r="527" spans="13:23" ht="14.25" customHeight="1">
      <c r="M527" s="28"/>
      <c r="N527" s="37"/>
      <c r="O527" s="29"/>
      <c r="P527" s="29"/>
      <c r="Q527" s="29"/>
      <c r="R527" s="29"/>
      <c r="S527" s="29"/>
      <c r="T527" s="29"/>
      <c r="U527" s="29"/>
      <c r="V527" s="62"/>
      <c r="W527" s="61"/>
    </row>
    <row r="528" spans="13:23" ht="14.25" customHeight="1">
      <c r="M528" s="28"/>
      <c r="N528" s="37"/>
      <c r="O528" s="29"/>
      <c r="P528" s="29"/>
      <c r="Q528" s="29"/>
      <c r="R528" s="29"/>
      <c r="S528" s="29"/>
      <c r="T528" s="29"/>
      <c r="U528" s="29"/>
      <c r="V528" s="62"/>
      <c r="W528" s="61"/>
    </row>
    <row r="529" spans="13:23" ht="14.25" customHeight="1">
      <c r="M529" s="28"/>
      <c r="N529" s="37"/>
      <c r="O529" s="29"/>
      <c r="P529" s="29"/>
      <c r="Q529" s="29"/>
      <c r="R529" s="29"/>
      <c r="S529" s="29"/>
      <c r="T529" s="29"/>
      <c r="U529" s="29"/>
      <c r="V529" s="62"/>
      <c r="W529" s="61"/>
    </row>
    <row r="530" spans="13:23" ht="14.25" customHeight="1">
      <c r="M530" s="28"/>
      <c r="N530" s="37"/>
      <c r="O530" s="29"/>
      <c r="P530" s="29"/>
      <c r="Q530" s="29"/>
      <c r="R530" s="29"/>
      <c r="S530" s="29"/>
      <c r="T530" s="29"/>
      <c r="U530" s="29"/>
      <c r="V530" s="62"/>
      <c r="W530" s="61"/>
    </row>
    <row r="531" spans="13:23" ht="14.25" customHeight="1">
      <c r="M531" s="28"/>
      <c r="N531" s="37"/>
      <c r="O531" s="29"/>
      <c r="P531" s="29"/>
      <c r="Q531" s="29"/>
      <c r="R531" s="29"/>
      <c r="S531" s="29"/>
      <c r="T531" s="29"/>
      <c r="U531" s="29"/>
      <c r="V531" s="62"/>
      <c r="W531" s="61"/>
    </row>
    <row r="532" spans="13:23" ht="14.25" customHeight="1">
      <c r="M532" s="28"/>
      <c r="N532" s="37"/>
      <c r="O532" s="29"/>
      <c r="P532" s="29"/>
      <c r="Q532" s="29"/>
      <c r="R532" s="29"/>
      <c r="S532" s="29"/>
      <c r="T532" s="29"/>
      <c r="U532" s="29"/>
      <c r="V532" s="62"/>
      <c r="W532" s="61"/>
    </row>
    <row r="533" spans="13:23" ht="14.25" customHeight="1">
      <c r="M533" s="28"/>
      <c r="N533" s="37"/>
      <c r="O533" s="29"/>
      <c r="P533" s="29"/>
      <c r="Q533" s="29"/>
      <c r="R533" s="29"/>
      <c r="S533" s="29"/>
      <c r="T533" s="29"/>
      <c r="U533" s="29"/>
      <c r="V533" s="62"/>
      <c r="W533" s="61"/>
    </row>
    <row r="534" spans="13:23" ht="14.25" customHeight="1">
      <c r="M534" s="28"/>
      <c r="N534" s="37"/>
      <c r="O534" s="29"/>
      <c r="P534" s="29"/>
      <c r="Q534" s="29"/>
      <c r="R534" s="29"/>
      <c r="S534" s="29"/>
      <c r="T534" s="29"/>
      <c r="U534" s="29"/>
      <c r="V534" s="62"/>
      <c r="W534" s="61"/>
    </row>
    <row r="535" spans="13:23" ht="14.25" customHeight="1">
      <c r="M535" s="28"/>
      <c r="N535" s="37"/>
      <c r="O535" s="29"/>
      <c r="P535" s="29"/>
      <c r="Q535" s="29"/>
      <c r="R535" s="29"/>
      <c r="S535" s="29"/>
      <c r="T535" s="29"/>
      <c r="U535" s="29"/>
      <c r="V535" s="62"/>
      <c r="W535" s="61"/>
    </row>
    <row r="536" spans="13:23" ht="14.25" customHeight="1">
      <c r="M536" s="28"/>
      <c r="N536" s="37"/>
      <c r="O536" s="29"/>
      <c r="P536" s="29"/>
      <c r="Q536" s="29"/>
      <c r="R536" s="29"/>
      <c r="S536" s="29"/>
      <c r="T536" s="29"/>
      <c r="U536" s="29"/>
      <c r="V536" s="62"/>
      <c r="W536" s="61"/>
    </row>
    <row r="537" spans="13:23" ht="14.25" customHeight="1">
      <c r="M537" s="28"/>
      <c r="N537" s="37"/>
      <c r="O537" s="29"/>
      <c r="P537" s="29"/>
      <c r="Q537" s="29"/>
      <c r="R537" s="29"/>
      <c r="S537" s="29"/>
      <c r="T537" s="29"/>
      <c r="U537" s="29"/>
      <c r="V537" s="62"/>
      <c r="W537" s="61"/>
    </row>
    <row r="538" spans="13:23" ht="14.25" customHeight="1">
      <c r="M538" s="28"/>
      <c r="N538" s="37"/>
      <c r="O538" s="29"/>
      <c r="P538" s="29"/>
      <c r="Q538" s="29"/>
      <c r="R538" s="29"/>
      <c r="S538" s="29"/>
      <c r="T538" s="29"/>
      <c r="U538" s="29"/>
      <c r="V538" s="62"/>
      <c r="W538" s="61"/>
    </row>
    <row r="539" spans="13:23" ht="14.25" customHeight="1">
      <c r="M539" s="28"/>
      <c r="N539" s="37"/>
      <c r="O539" s="29"/>
      <c r="P539" s="29"/>
      <c r="Q539" s="29"/>
      <c r="R539" s="29"/>
      <c r="S539" s="29"/>
      <c r="T539" s="29"/>
      <c r="U539" s="29"/>
      <c r="V539" s="62"/>
      <c r="W539" s="61"/>
    </row>
    <row r="540" spans="13:23" ht="14.25" customHeight="1">
      <c r="M540" s="28"/>
      <c r="N540" s="37"/>
      <c r="O540" s="29"/>
      <c r="P540" s="29"/>
      <c r="Q540" s="29"/>
      <c r="R540" s="29"/>
      <c r="S540" s="29"/>
      <c r="T540" s="29"/>
      <c r="U540" s="29"/>
      <c r="V540" s="62"/>
      <c r="W540" s="61"/>
    </row>
    <row r="541" spans="13:23" ht="14.25" customHeight="1">
      <c r="M541" s="28"/>
      <c r="N541" s="37"/>
      <c r="O541" s="29"/>
      <c r="P541" s="29"/>
      <c r="Q541" s="29"/>
      <c r="R541" s="29"/>
      <c r="S541" s="29"/>
      <c r="T541" s="29"/>
      <c r="U541" s="29"/>
      <c r="V541" s="62"/>
      <c r="W541" s="61"/>
    </row>
    <row r="542" spans="13:23" ht="14.25" customHeight="1">
      <c r="M542" s="28"/>
      <c r="N542" s="37"/>
      <c r="O542" s="29"/>
      <c r="P542" s="29"/>
      <c r="Q542" s="29"/>
      <c r="R542" s="29"/>
      <c r="S542" s="29"/>
      <c r="T542" s="29"/>
      <c r="U542" s="29"/>
      <c r="V542" s="62"/>
      <c r="W542" s="61"/>
    </row>
    <row r="543" spans="13:23" ht="14.25" customHeight="1">
      <c r="M543" s="28"/>
      <c r="N543" s="37"/>
      <c r="O543" s="29"/>
      <c r="P543" s="29"/>
      <c r="Q543" s="29"/>
      <c r="R543" s="29"/>
      <c r="S543" s="29"/>
      <c r="T543" s="29"/>
      <c r="U543" s="29"/>
      <c r="V543" s="62"/>
      <c r="W543" s="61"/>
    </row>
    <row r="544" spans="13:23" ht="14.25" customHeight="1">
      <c r="M544" s="28"/>
      <c r="N544" s="37"/>
      <c r="O544" s="29"/>
      <c r="P544" s="29"/>
      <c r="Q544" s="29"/>
      <c r="R544" s="29"/>
      <c r="S544" s="29"/>
      <c r="T544" s="29"/>
      <c r="U544" s="29"/>
      <c r="V544" s="62"/>
      <c r="W544" s="61"/>
    </row>
    <row r="545" spans="13:23" ht="14.25" customHeight="1">
      <c r="M545" s="28"/>
      <c r="N545" s="37"/>
      <c r="O545" s="29"/>
      <c r="P545" s="29"/>
      <c r="Q545" s="29"/>
      <c r="R545" s="29"/>
      <c r="S545" s="29"/>
      <c r="T545" s="29"/>
      <c r="U545" s="29"/>
      <c r="V545" s="62"/>
      <c r="W545" s="61"/>
    </row>
    <row r="546" spans="13:23" ht="14.25" customHeight="1">
      <c r="M546" s="28"/>
      <c r="N546" s="37"/>
      <c r="O546" s="29"/>
      <c r="P546" s="29"/>
      <c r="Q546" s="29"/>
      <c r="R546" s="29"/>
      <c r="S546" s="29"/>
      <c r="T546" s="29"/>
      <c r="U546" s="29"/>
      <c r="V546" s="62"/>
      <c r="W546" s="61"/>
    </row>
    <row r="547" spans="13:23" ht="14.25" customHeight="1">
      <c r="M547" s="28"/>
      <c r="N547" s="37"/>
      <c r="O547" s="29"/>
      <c r="P547" s="29"/>
      <c r="Q547" s="29"/>
      <c r="R547" s="29"/>
      <c r="S547" s="29"/>
      <c r="T547" s="29"/>
      <c r="U547" s="29"/>
      <c r="V547" s="62"/>
      <c r="W547" s="61"/>
    </row>
    <row r="548" spans="13:23" ht="14.25" customHeight="1">
      <c r="M548" s="28"/>
      <c r="N548" s="37"/>
      <c r="O548" s="29"/>
      <c r="P548" s="29"/>
      <c r="Q548" s="29"/>
      <c r="R548" s="29"/>
      <c r="S548" s="29"/>
      <c r="T548" s="29"/>
      <c r="U548" s="29"/>
      <c r="V548" s="62"/>
      <c r="W548" s="61"/>
    </row>
    <row r="549" spans="13:23" ht="14.25" customHeight="1">
      <c r="M549" s="28"/>
      <c r="N549" s="37"/>
      <c r="O549" s="29"/>
      <c r="P549" s="29"/>
      <c r="Q549" s="29"/>
      <c r="R549" s="29"/>
      <c r="S549" s="29"/>
      <c r="T549" s="29"/>
      <c r="U549" s="29"/>
      <c r="V549" s="62"/>
      <c r="W549" s="61"/>
    </row>
    <row r="550" spans="13:23" ht="14.25" customHeight="1">
      <c r="M550" s="28"/>
      <c r="N550" s="37"/>
      <c r="O550" s="29"/>
      <c r="P550" s="29"/>
      <c r="Q550" s="29"/>
      <c r="R550" s="29"/>
      <c r="S550" s="29"/>
      <c r="T550" s="29"/>
      <c r="U550" s="29"/>
      <c r="V550" s="62"/>
      <c r="W550" s="61"/>
    </row>
    <row r="551" spans="13:23" ht="14.25" customHeight="1">
      <c r="M551" s="28"/>
      <c r="N551" s="37"/>
      <c r="O551" s="29"/>
      <c r="P551" s="29"/>
      <c r="Q551" s="29"/>
      <c r="R551" s="29"/>
      <c r="S551" s="29"/>
      <c r="T551" s="29"/>
      <c r="U551" s="29"/>
      <c r="V551" s="62"/>
      <c r="W551" s="61"/>
    </row>
    <row r="552" spans="13:23" ht="14.25" customHeight="1">
      <c r="M552" s="28"/>
      <c r="N552" s="37"/>
      <c r="O552" s="29"/>
      <c r="P552" s="29"/>
      <c r="Q552" s="29"/>
      <c r="R552" s="29"/>
      <c r="S552" s="29"/>
      <c r="T552" s="29"/>
      <c r="U552" s="29"/>
      <c r="V552" s="62"/>
      <c r="W552" s="61"/>
    </row>
    <row r="553" spans="13:23" ht="14.25" customHeight="1">
      <c r="M553" s="28"/>
      <c r="N553" s="37"/>
      <c r="O553" s="29"/>
      <c r="P553" s="29"/>
      <c r="Q553" s="29"/>
      <c r="R553" s="29"/>
      <c r="S553" s="29"/>
      <c r="T553" s="29"/>
      <c r="U553" s="29"/>
      <c r="V553" s="62"/>
      <c r="W553" s="61"/>
    </row>
    <row r="554" spans="13:23" ht="14.25" customHeight="1">
      <c r="M554" s="28"/>
      <c r="N554" s="37"/>
      <c r="O554" s="29"/>
      <c r="P554" s="29"/>
      <c r="Q554" s="29"/>
      <c r="R554" s="29"/>
      <c r="S554" s="29"/>
      <c r="T554" s="29"/>
      <c r="U554" s="29"/>
      <c r="V554" s="62"/>
      <c r="W554" s="61"/>
    </row>
    <row r="555" spans="13:23" ht="14.25" customHeight="1">
      <c r="M555" s="28"/>
      <c r="N555" s="37"/>
      <c r="O555" s="29"/>
      <c r="P555" s="29"/>
      <c r="Q555" s="29"/>
      <c r="R555" s="29"/>
      <c r="S555" s="29"/>
      <c r="T555" s="29"/>
      <c r="U555" s="29"/>
      <c r="V555" s="62"/>
      <c r="W555" s="61"/>
    </row>
    <row r="556" spans="13:23" ht="14.25" customHeight="1">
      <c r="M556" s="28"/>
      <c r="N556" s="37"/>
      <c r="O556" s="29"/>
      <c r="P556" s="29"/>
      <c r="Q556" s="29"/>
      <c r="R556" s="29"/>
      <c r="S556" s="29"/>
      <c r="T556" s="29"/>
      <c r="U556" s="29"/>
      <c r="V556" s="62"/>
      <c r="W556" s="61"/>
    </row>
    <row r="557" spans="13:23" ht="14.25" customHeight="1">
      <c r="M557" s="28"/>
      <c r="N557" s="37"/>
      <c r="O557" s="29"/>
      <c r="P557" s="29"/>
      <c r="Q557" s="29"/>
      <c r="R557" s="29"/>
      <c r="S557" s="29"/>
      <c r="T557" s="29"/>
      <c r="U557" s="29"/>
      <c r="V557" s="62"/>
      <c r="W557" s="61"/>
    </row>
    <row r="558" spans="13:23" ht="14.25" customHeight="1">
      <c r="M558" s="28"/>
      <c r="N558" s="37"/>
      <c r="O558" s="29"/>
      <c r="P558" s="29"/>
      <c r="Q558" s="29"/>
      <c r="R558" s="29"/>
      <c r="S558" s="29"/>
      <c r="T558" s="29"/>
      <c r="U558" s="29"/>
      <c r="V558" s="62"/>
      <c r="W558" s="61"/>
    </row>
    <row r="559" spans="13:23" ht="14.25" customHeight="1">
      <c r="M559" s="28"/>
      <c r="N559" s="37"/>
      <c r="O559" s="29"/>
      <c r="P559" s="29"/>
      <c r="Q559" s="29"/>
      <c r="R559" s="29"/>
      <c r="S559" s="29"/>
      <c r="T559" s="29"/>
      <c r="U559" s="29"/>
      <c r="V559" s="62"/>
      <c r="W559" s="61"/>
    </row>
    <row r="560" spans="13:23" ht="14.25" customHeight="1">
      <c r="M560" s="28"/>
      <c r="N560" s="37"/>
      <c r="O560" s="29"/>
      <c r="P560" s="29"/>
      <c r="Q560" s="29"/>
      <c r="R560" s="29"/>
      <c r="S560" s="29"/>
      <c r="T560" s="29"/>
      <c r="U560" s="29"/>
      <c r="V560" s="62"/>
      <c r="W560" s="61"/>
    </row>
    <row r="561" spans="13:23" ht="14.25" customHeight="1">
      <c r="M561" s="28"/>
      <c r="N561" s="37"/>
      <c r="O561" s="29"/>
      <c r="P561" s="29"/>
      <c r="Q561" s="29"/>
      <c r="R561" s="29"/>
      <c r="S561" s="29"/>
      <c r="T561" s="29"/>
      <c r="U561" s="29"/>
      <c r="V561" s="62"/>
      <c r="W561" s="61"/>
    </row>
    <row r="562" spans="13:23" ht="14.25" customHeight="1">
      <c r="M562" s="28"/>
      <c r="N562" s="37"/>
      <c r="O562" s="29"/>
      <c r="P562" s="29"/>
      <c r="Q562" s="29"/>
      <c r="R562" s="29"/>
      <c r="S562" s="29"/>
      <c r="T562" s="29"/>
      <c r="U562" s="29"/>
      <c r="V562" s="62"/>
      <c r="W562" s="61"/>
    </row>
    <row r="563" spans="13:23" ht="14.25" customHeight="1">
      <c r="M563" s="28"/>
      <c r="N563" s="37"/>
      <c r="O563" s="29"/>
      <c r="P563" s="29"/>
      <c r="Q563" s="29"/>
      <c r="R563" s="29"/>
      <c r="S563" s="29"/>
      <c r="T563" s="29"/>
      <c r="U563" s="29"/>
      <c r="V563" s="62"/>
      <c r="W563" s="61"/>
    </row>
    <row r="564" spans="13:23" ht="14.25" customHeight="1">
      <c r="M564" s="28"/>
      <c r="N564" s="37"/>
      <c r="O564" s="29"/>
      <c r="P564" s="29"/>
      <c r="Q564" s="29"/>
      <c r="R564" s="29"/>
      <c r="S564" s="29"/>
      <c r="T564" s="29"/>
      <c r="U564" s="29"/>
      <c r="V564" s="62"/>
      <c r="W564" s="61"/>
    </row>
    <row r="565" spans="13:23" ht="14.25" customHeight="1">
      <c r="M565" s="28"/>
      <c r="N565" s="37"/>
      <c r="O565" s="29"/>
      <c r="P565" s="29"/>
      <c r="Q565" s="29"/>
      <c r="R565" s="29"/>
      <c r="S565" s="29"/>
      <c r="T565" s="29"/>
      <c r="U565" s="29"/>
      <c r="V565" s="62"/>
      <c r="W565" s="61"/>
    </row>
    <row r="566" spans="13:23" ht="14.25" customHeight="1">
      <c r="M566" s="28"/>
      <c r="N566" s="37"/>
      <c r="O566" s="29"/>
      <c r="P566" s="29"/>
      <c r="Q566" s="29"/>
      <c r="R566" s="29"/>
      <c r="S566" s="29"/>
      <c r="T566" s="29"/>
      <c r="U566" s="29"/>
      <c r="V566" s="62"/>
      <c r="W566" s="61"/>
    </row>
    <row r="567" spans="13:23" ht="14.25" customHeight="1">
      <c r="M567" s="28"/>
      <c r="N567" s="37"/>
      <c r="O567" s="29"/>
      <c r="P567" s="29"/>
      <c r="Q567" s="29"/>
      <c r="R567" s="29"/>
      <c r="S567" s="29"/>
      <c r="T567" s="29"/>
      <c r="U567" s="29"/>
      <c r="V567" s="62"/>
      <c r="W567" s="61"/>
    </row>
    <row r="568" spans="13:23" ht="14.25" customHeight="1">
      <c r="M568" s="28"/>
      <c r="N568" s="37"/>
      <c r="O568" s="29"/>
      <c r="P568" s="29"/>
      <c r="Q568" s="29"/>
      <c r="R568" s="29"/>
      <c r="S568" s="29"/>
      <c r="T568" s="29"/>
      <c r="U568" s="29"/>
      <c r="V568" s="62"/>
      <c r="W568" s="61"/>
    </row>
    <row r="569" spans="13:23" ht="14.25" customHeight="1">
      <c r="M569" s="28"/>
      <c r="N569" s="37"/>
      <c r="O569" s="29"/>
      <c r="P569" s="29"/>
      <c r="Q569" s="29"/>
      <c r="R569" s="29"/>
      <c r="S569" s="29"/>
      <c r="T569" s="29"/>
      <c r="U569" s="29"/>
      <c r="V569" s="62"/>
      <c r="W569" s="61"/>
    </row>
    <row r="570" spans="13:23" ht="14.25" customHeight="1">
      <c r="M570" s="28"/>
      <c r="N570" s="37"/>
      <c r="O570" s="29"/>
      <c r="P570" s="29"/>
      <c r="Q570" s="29"/>
      <c r="R570" s="29"/>
      <c r="S570" s="29"/>
      <c r="T570" s="29"/>
      <c r="U570" s="29"/>
      <c r="V570" s="62"/>
      <c r="W570" s="61"/>
    </row>
    <row r="571" spans="13:23" ht="14.25" customHeight="1">
      <c r="M571" s="28"/>
      <c r="N571" s="37"/>
      <c r="O571" s="29"/>
      <c r="P571" s="29"/>
      <c r="Q571" s="29"/>
      <c r="R571" s="29"/>
      <c r="S571" s="29"/>
      <c r="T571" s="29"/>
      <c r="U571" s="29"/>
      <c r="V571" s="62"/>
      <c r="W571" s="61"/>
    </row>
    <row r="572" spans="13:23" ht="14.25" customHeight="1">
      <c r="M572" s="28"/>
      <c r="N572" s="37"/>
      <c r="O572" s="29"/>
      <c r="P572" s="29"/>
      <c r="Q572" s="29"/>
      <c r="R572" s="29"/>
      <c r="S572" s="29"/>
      <c r="T572" s="29"/>
      <c r="U572" s="29"/>
      <c r="V572" s="62"/>
      <c r="W572" s="61"/>
    </row>
    <row r="573" spans="13:23" ht="14.25" customHeight="1">
      <c r="M573" s="28"/>
      <c r="N573" s="37"/>
      <c r="O573" s="29"/>
      <c r="P573" s="29"/>
      <c r="Q573" s="29"/>
      <c r="R573" s="29"/>
      <c r="S573" s="29"/>
      <c r="T573" s="29"/>
      <c r="U573" s="29"/>
      <c r="V573" s="62"/>
      <c r="W573" s="61"/>
    </row>
    <row r="574" spans="13:23" ht="14.25" customHeight="1">
      <c r="M574" s="28"/>
      <c r="N574" s="37"/>
      <c r="O574" s="29"/>
      <c r="P574" s="29"/>
      <c r="Q574" s="29"/>
      <c r="R574" s="29"/>
      <c r="S574" s="29"/>
      <c r="T574" s="29"/>
      <c r="U574" s="29"/>
      <c r="V574" s="62"/>
      <c r="W574" s="61"/>
    </row>
    <row r="575" spans="13:23" ht="14.25" customHeight="1">
      <c r="M575" s="28"/>
      <c r="N575" s="37"/>
      <c r="O575" s="29"/>
      <c r="P575" s="29"/>
      <c r="Q575" s="29"/>
      <c r="R575" s="29"/>
      <c r="S575" s="29"/>
      <c r="T575" s="29"/>
      <c r="U575" s="29"/>
      <c r="V575" s="62"/>
      <c r="W575" s="61"/>
    </row>
    <row r="576" spans="13:23" ht="14.25" customHeight="1">
      <c r="M576" s="28"/>
      <c r="N576" s="37"/>
      <c r="O576" s="29"/>
      <c r="P576" s="29"/>
      <c r="Q576" s="29"/>
      <c r="R576" s="29"/>
      <c r="S576" s="29"/>
      <c r="T576" s="29"/>
      <c r="U576" s="29"/>
      <c r="V576" s="62"/>
      <c r="W576" s="61"/>
    </row>
    <row r="577" spans="13:23" ht="14.25" customHeight="1">
      <c r="M577" s="28"/>
      <c r="N577" s="37"/>
      <c r="O577" s="29"/>
      <c r="P577" s="29"/>
      <c r="Q577" s="29"/>
      <c r="R577" s="29"/>
      <c r="S577" s="29"/>
      <c r="T577" s="29"/>
      <c r="U577" s="29"/>
      <c r="V577" s="62"/>
      <c r="W577" s="61"/>
    </row>
    <row r="578" spans="13:23" ht="14.25" customHeight="1">
      <c r="M578" s="28"/>
      <c r="N578" s="37"/>
      <c r="O578" s="29"/>
      <c r="P578" s="29"/>
      <c r="Q578" s="29"/>
      <c r="R578" s="29"/>
      <c r="S578" s="29"/>
      <c r="T578" s="29"/>
      <c r="U578" s="29"/>
      <c r="V578" s="62"/>
      <c r="W578" s="61"/>
    </row>
    <row r="579" spans="13:23" ht="14.25" customHeight="1">
      <c r="M579" s="28"/>
      <c r="N579" s="37"/>
      <c r="O579" s="29"/>
      <c r="P579" s="29"/>
      <c r="Q579" s="29"/>
      <c r="R579" s="29"/>
      <c r="S579" s="29"/>
      <c r="T579" s="29"/>
      <c r="U579" s="29"/>
      <c r="V579" s="62"/>
      <c r="W579" s="61"/>
    </row>
    <row r="580" spans="13:23" ht="14.25" customHeight="1">
      <c r="M580" s="28"/>
      <c r="N580" s="37"/>
      <c r="O580" s="29"/>
      <c r="P580" s="29"/>
      <c r="Q580" s="29"/>
      <c r="R580" s="29"/>
      <c r="S580" s="29"/>
      <c r="T580" s="29"/>
      <c r="U580" s="29"/>
      <c r="V580" s="62"/>
      <c r="W580" s="61"/>
    </row>
    <row r="581" spans="13:23" ht="14.25" customHeight="1">
      <c r="M581" s="28"/>
      <c r="N581" s="37"/>
      <c r="O581" s="29"/>
      <c r="P581" s="29"/>
      <c r="Q581" s="29"/>
      <c r="R581" s="29"/>
      <c r="S581" s="29"/>
      <c r="T581" s="29"/>
      <c r="U581" s="29"/>
      <c r="V581" s="62"/>
      <c r="W581" s="61"/>
    </row>
    <row r="582" spans="13:23" ht="14.25" customHeight="1">
      <c r="M582" s="28"/>
      <c r="N582" s="37"/>
      <c r="O582" s="29"/>
      <c r="P582" s="29"/>
      <c r="Q582" s="29"/>
      <c r="R582" s="29"/>
      <c r="S582" s="29"/>
      <c r="T582" s="29"/>
      <c r="U582" s="29"/>
      <c r="V582" s="62"/>
      <c r="W582" s="61"/>
    </row>
    <row r="583" spans="13:23" ht="14.25" customHeight="1">
      <c r="M583" s="28"/>
      <c r="N583" s="37"/>
      <c r="O583" s="29"/>
      <c r="P583" s="29"/>
      <c r="Q583" s="29"/>
      <c r="R583" s="29"/>
      <c r="S583" s="29"/>
      <c r="T583" s="29"/>
      <c r="U583" s="29"/>
      <c r="V583" s="62"/>
      <c r="W583" s="61"/>
    </row>
    <row r="584" spans="13:23" ht="14.25" customHeight="1">
      <c r="M584" s="28"/>
      <c r="N584" s="37"/>
      <c r="O584" s="29"/>
      <c r="P584" s="29"/>
      <c r="Q584" s="29"/>
      <c r="R584" s="29"/>
      <c r="S584" s="29"/>
      <c r="T584" s="29"/>
      <c r="U584" s="29"/>
      <c r="V584" s="62"/>
      <c r="W584" s="61"/>
    </row>
    <row r="585" spans="13:23" ht="14.25" customHeight="1">
      <c r="M585" s="28"/>
      <c r="N585" s="37"/>
      <c r="O585" s="29"/>
      <c r="P585" s="29"/>
      <c r="Q585" s="29"/>
      <c r="R585" s="29"/>
      <c r="S585" s="29"/>
      <c r="T585" s="29"/>
      <c r="U585" s="29"/>
      <c r="V585" s="62"/>
      <c r="W585" s="61"/>
    </row>
    <row r="586" spans="13:23" ht="14.25" customHeight="1">
      <c r="M586" s="28"/>
      <c r="N586" s="37"/>
      <c r="O586" s="29"/>
      <c r="P586" s="29"/>
      <c r="Q586" s="29"/>
      <c r="R586" s="29"/>
      <c r="S586" s="29"/>
      <c r="T586" s="29"/>
      <c r="U586" s="29"/>
      <c r="V586" s="62"/>
      <c r="W586" s="61"/>
    </row>
    <row r="587" spans="13:23" ht="14.25" customHeight="1">
      <c r="M587" s="28"/>
      <c r="N587" s="37"/>
      <c r="O587" s="29"/>
      <c r="P587" s="29"/>
      <c r="Q587" s="29"/>
      <c r="R587" s="29"/>
      <c r="S587" s="29"/>
      <c r="T587" s="29"/>
      <c r="U587" s="29"/>
      <c r="V587" s="62"/>
      <c r="W587" s="61"/>
    </row>
    <row r="588" spans="13:23" ht="14.25" customHeight="1">
      <c r="M588" s="28"/>
      <c r="N588" s="37"/>
      <c r="O588" s="29"/>
      <c r="P588" s="29"/>
      <c r="Q588" s="29"/>
      <c r="R588" s="29"/>
      <c r="S588" s="29"/>
      <c r="T588" s="29"/>
      <c r="U588" s="29"/>
      <c r="V588" s="62"/>
      <c r="W588" s="61"/>
    </row>
    <row r="589" spans="13:23" ht="14.25" customHeight="1">
      <c r="M589" s="28"/>
      <c r="N589" s="37"/>
      <c r="O589" s="29"/>
      <c r="P589" s="29"/>
      <c r="Q589" s="29"/>
      <c r="R589" s="29"/>
      <c r="S589" s="29"/>
      <c r="T589" s="29"/>
      <c r="U589" s="29"/>
      <c r="V589" s="62"/>
      <c r="W589" s="61"/>
    </row>
    <row r="590" spans="13:23" ht="14.25" customHeight="1">
      <c r="M590" s="28"/>
      <c r="N590" s="37"/>
      <c r="O590" s="29"/>
      <c r="P590" s="29"/>
      <c r="Q590" s="29"/>
      <c r="R590" s="29"/>
      <c r="S590" s="29"/>
      <c r="T590" s="29"/>
      <c r="U590" s="29"/>
      <c r="V590" s="62"/>
      <c r="W590" s="61"/>
    </row>
    <row r="591" spans="13:23" ht="14.25" customHeight="1">
      <c r="M591" s="28"/>
      <c r="N591" s="37"/>
      <c r="O591" s="29"/>
      <c r="P591" s="29"/>
      <c r="Q591" s="29"/>
      <c r="R591" s="29"/>
      <c r="S591" s="29"/>
      <c r="T591" s="29"/>
      <c r="U591" s="29"/>
      <c r="V591" s="62"/>
      <c r="W591" s="61"/>
    </row>
    <row r="592" spans="13:23" ht="14.25" customHeight="1">
      <c r="M592" s="28"/>
      <c r="N592" s="37"/>
      <c r="O592" s="29"/>
      <c r="P592" s="29"/>
      <c r="Q592" s="29"/>
      <c r="R592" s="29"/>
      <c r="S592" s="29"/>
      <c r="T592" s="29"/>
      <c r="U592" s="29"/>
      <c r="V592" s="62"/>
      <c r="W592" s="61"/>
    </row>
    <row r="593" spans="13:23" ht="14.25" customHeight="1">
      <c r="M593" s="28"/>
      <c r="N593" s="37"/>
      <c r="O593" s="29"/>
      <c r="P593" s="29"/>
      <c r="Q593" s="29"/>
      <c r="R593" s="29"/>
      <c r="S593" s="29"/>
      <c r="T593" s="29"/>
      <c r="U593" s="29"/>
      <c r="V593" s="62"/>
      <c r="W593" s="61"/>
    </row>
    <row r="594" spans="13:23" ht="14.25" customHeight="1">
      <c r="M594" s="28"/>
      <c r="N594" s="37"/>
      <c r="O594" s="29"/>
      <c r="P594" s="29"/>
      <c r="Q594" s="29"/>
      <c r="R594" s="29"/>
      <c r="S594" s="29"/>
      <c r="T594" s="29"/>
      <c r="U594" s="29"/>
      <c r="V594" s="62"/>
      <c r="W594" s="61"/>
    </row>
    <row r="595" spans="13:23" ht="14.25" customHeight="1">
      <c r="M595" s="28"/>
      <c r="N595" s="37"/>
      <c r="O595" s="29"/>
      <c r="P595" s="29"/>
      <c r="Q595" s="29"/>
      <c r="R595" s="29"/>
      <c r="S595" s="29"/>
      <c r="T595" s="29"/>
      <c r="U595" s="29"/>
      <c r="V595" s="62"/>
      <c r="W595" s="61"/>
    </row>
    <row r="596" spans="13:23" ht="14.25" customHeight="1">
      <c r="M596" s="28"/>
      <c r="N596" s="37"/>
      <c r="O596" s="29"/>
      <c r="P596" s="29"/>
      <c r="Q596" s="29"/>
      <c r="R596" s="29"/>
      <c r="S596" s="29"/>
      <c r="T596" s="29"/>
      <c r="U596" s="29"/>
      <c r="V596" s="62"/>
      <c r="W596" s="61"/>
    </row>
    <row r="597" spans="13:23" ht="14.25" customHeight="1">
      <c r="M597" s="28"/>
      <c r="N597" s="37"/>
      <c r="O597" s="29"/>
      <c r="P597" s="29"/>
      <c r="Q597" s="29"/>
      <c r="R597" s="29"/>
      <c r="S597" s="29"/>
      <c r="T597" s="29"/>
      <c r="U597" s="29"/>
      <c r="V597" s="62"/>
      <c r="W597" s="61"/>
    </row>
    <row r="598" spans="13:23" ht="14.25" customHeight="1">
      <c r="M598" s="28"/>
      <c r="N598" s="37"/>
      <c r="O598" s="29"/>
      <c r="P598" s="29"/>
      <c r="Q598" s="29"/>
      <c r="R598" s="29"/>
      <c r="S598" s="29"/>
      <c r="T598" s="29"/>
      <c r="U598" s="29"/>
      <c r="V598" s="62"/>
      <c r="W598" s="61"/>
    </row>
    <row r="599" spans="13:23" ht="14.25" customHeight="1">
      <c r="M599" s="28"/>
      <c r="N599" s="37"/>
      <c r="O599" s="29"/>
      <c r="P599" s="29"/>
      <c r="Q599" s="29"/>
      <c r="R599" s="29"/>
      <c r="S599" s="29"/>
      <c r="T599" s="29"/>
      <c r="U599" s="29"/>
      <c r="V599" s="62"/>
      <c r="W599" s="61"/>
    </row>
    <row r="600" spans="13:23" ht="14.25" customHeight="1">
      <c r="M600" s="28"/>
      <c r="N600" s="37"/>
      <c r="O600" s="29"/>
      <c r="P600" s="29"/>
      <c r="Q600" s="29"/>
      <c r="R600" s="29"/>
      <c r="S600" s="29"/>
      <c r="T600" s="29"/>
      <c r="U600" s="29"/>
      <c r="V600" s="62"/>
      <c r="W600" s="61"/>
    </row>
    <row r="601" spans="13:23" ht="14.25" customHeight="1">
      <c r="M601" s="28"/>
      <c r="N601" s="37"/>
      <c r="O601" s="29"/>
      <c r="P601" s="29"/>
      <c r="Q601" s="29"/>
      <c r="R601" s="29"/>
      <c r="S601" s="29"/>
      <c r="T601" s="29"/>
      <c r="U601" s="29"/>
      <c r="V601" s="60"/>
      <c r="W601" s="59"/>
    </row>
    <row r="602" spans="13:23" ht="14.25" customHeight="1">
      <c r="M602" s="28"/>
      <c r="N602" s="37"/>
      <c r="O602" s="29"/>
      <c r="P602" s="29"/>
      <c r="Q602" s="29"/>
      <c r="R602" s="29"/>
      <c r="S602" s="29"/>
      <c r="T602" s="29"/>
      <c r="U602" s="29"/>
      <c r="V602" s="60"/>
      <c r="W602" s="59"/>
    </row>
    <row r="603" spans="13:23" ht="14.25" customHeight="1">
      <c r="M603" s="28"/>
      <c r="N603" s="37"/>
      <c r="O603" s="29"/>
      <c r="P603" s="29"/>
      <c r="Q603" s="29"/>
      <c r="R603" s="29"/>
      <c r="S603" s="29"/>
      <c r="T603" s="29"/>
      <c r="U603" s="29"/>
      <c r="V603" s="60"/>
      <c r="W603" s="59"/>
    </row>
    <row r="604" spans="13:23" ht="14.25" customHeight="1">
      <c r="M604" s="28"/>
      <c r="N604" s="37"/>
      <c r="O604" s="29"/>
      <c r="P604" s="29"/>
      <c r="Q604" s="29"/>
      <c r="R604" s="29"/>
      <c r="S604" s="29"/>
      <c r="T604" s="29"/>
      <c r="U604" s="29"/>
      <c r="V604" s="60"/>
      <c r="W604" s="59"/>
    </row>
    <row r="605" spans="12:21" ht="14.25" customHeight="1">
      <c r="L605" s="3"/>
      <c r="T605" s="18"/>
      <c r="U605" s="18"/>
    </row>
    <row r="606" spans="12:21" ht="14.25" customHeight="1">
      <c r="L606" s="3"/>
      <c r="T606" s="18"/>
      <c r="U606" s="18"/>
    </row>
    <row r="607" spans="12:21" ht="14.25" customHeight="1">
      <c r="L607" s="3"/>
      <c r="M607" s="3"/>
      <c r="N607" s="19"/>
      <c r="T607" s="18"/>
      <c r="U607" s="18"/>
    </row>
    <row r="608" spans="12:21" ht="14.25" customHeight="1">
      <c r="L608" s="3"/>
      <c r="M608" s="3"/>
      <c r="N608" s="19"/>
      <c r="T608" s="18"/>
      <c r="U608" s="18"/>
    </row>
    <row r="609" spans="12:21" ht="14.25" customHeight="1">
      <c r="L609" s="3"/>
      <c r="M609" s="3"/>
      <c r="N609" s="19"/>
      <c r="T609" s="18"/>
      <c r="U609" s="18"/>
    </row>
    <row r="610" spans="12:21" ht="14.25" customHeight="1">
      <c r="L610" s="3"/>
      <c r="M610" s="3"/>
      <c r="N610" s="19"/>
      <c r="T610" s="18"/>
      <c r="U610" s="18"/>
    </row>
    <row r="611" spans="12:21" ht="14.25" customHeight="1">
      <c r="L611" s="3"/>
      <c r="M611" s="3"/>
      <c r="N611" s="19"/>
      <c r="T611" s="18"/>
      <c r="U611" s="18"/>
    </row>
    <row r="612" spans="12:21" ht="14.25" customHeight="1">
      <c r="L612" s="3"/>
      <c r="M612" s="3"/>
      <c r="N612" s="19"/>
      <c r="T612" s="18"/>
      <c r="U612" s="18"/>
    </row>
    <row r="613" spans="12:21" ht="14.25" customHeight="1">
      <c r="L613" s="3"/>
      <c r="M613" s="3"/>
      <c r="N613" s="19"/>
      <c r="T613" s="18"/>
      <c r="U613" s="18"/>
    </row>
    <row r="614" spans="12:21" ht="14.25" customHeight="1">
      <c r="L614" s="3"/>
      <c r="M614" s="3"/>
      <c r="N614" s="19"/>
      <c r="T614" s="18"/>
      <c r="U614" s="18"/>
    </row>
    <row r="615" spans="12:21" ht="14.25" customHeight="1">
      <c r="L615" s="3"/>
      <c r="M615" s="3"/>
      <c r="N615" s="19"/>
      <c r="T615" s="18"/>
      <c r="U615" s="18"/>
    </row>
    <row r="616" spans="12:21" ht="14.25" customHeight="1">
      <c r="L616" s="3"/>
      <c r="M616" s="3"/>
      <c r="N616" s="19"/>
      <c r="T616" s="18"/>
      <c r="U616" s="18"/>
    </row>
    <row r="617" spans="12:21" ht="14.25" customHeight="1">
      <c r="L617" s="3"/>
      <c r="M617" s="3"/>
      <c r="N617" s="19"/>
      <c r="T617" s="18"/>
      <c r="U617" s="18"/>
    </row>
    <row r="618" spans="12:21" ht="14.25" customHeight="1">
      <c r="L618" s="3"/>
      <c r="M618" s="3"/>
      <c r="N618" s="19"/>
      <c r="T618" s="18"/>
      <c r="U618" s="18"/>
    </row>
    <row r="619" spans="12:21" ht="14.25" customHeight="1">
      <c r="L619" s="3"/>
      <c r="M619" s="3"/>
      <c r="N619" s="19"/>
      <c r="T619" s="18"/>
      <c r="U619" s="18"/>
    </row>
    <row r="620" spans="12:21" ht="14.25" customHeight="1">
      <c r="L620" s="3"/>
      <c r="M620" s="3"/>
      <c r="N620" s="19"/>
      <c r="T620" s="18"/>
      <c r="U620" s="18"/>
    </row>
    <row r="621" spans="12:21" ht="14.25" customHeight="1">
      <c r="L621" s="3"/>
      <c r="M621" s="3"/>
      <c r="N621" s="19"/>
      <c r="T621" s="18"/>
      <c r="U621" s="18"/>
    </row>
    <row r="622" spans="12:21" ht="14.25" customHeight="1">
      <c r="L622" s="3"/>
      <c r="M622" s="3"/>
      <c r="N622" s="19"/>
      <c r="T622" s="18"/>
      <c r="U622" s="18"/>
    </row>
    <row r="623" spans="12:21" ht="14.25" customHeight="1">
      <c r="L623" s="3"/>
      <c r="M623" s="3"/>
      <c r="N623" s="19"/>
      <c r="T623" s="18"/>
      <c r="U623" s="18"/>
    </row>
    <row r="624" spans="12:21" ht="14.25" customHeight="1">
      <c r="L624" s="3"/>
      <c r="M624" s="3"/>
      <c r="N624" s="19"/>
      <c r="T624" s="18"/>
      <c r="U624" s="18"/>
    </row>
    <row r="625" spans="12:21" ht="14.25" customHeight="1">
      <c r="L625" s="3"/>
      <c r="M625" s="3"/>
      <c r="N625" s="19"/>
      <c r="T625" s="18"/>
      <c r="U625" s="18"/>
    </row>
    <row r="626" spans="12:21" ht="14.25" customHeight="1">
      <c r="L626" s="3"/>
      <c r="M626" s="3"/>
      <c r="N626" s="19"/>
      <c r="T626" s="18"/>
      <c r="U626" s="18"/>
    </row>
    <row r="627" spans="12:21" ht="14.25" customHeight="1">
      <c r="L627" s="3"/>
      <c r="M627" s="3"/>
      <c r="N627" s="19"/>
      <c r="T627" s="18"/>
      <c r="U627" s="18"/>
    </row>
    <row r="628" spans="12:21" ht="14.25" customHeight="1">
      <c r="L628" s="3"/>
      <c r="M628" s="3"/>
      <c r="N628" s="19"/>
      <c r="T628" s="18"/>
      <c r="U628" s="18"/>
    </row>
    <row r="629" spans="12:21" ht="14.25" customHeight="1">
      <c r="L629" s="3"/>
      <c r="M629" s="3"/>
      <c r="N629" s="19"/>
      <c r="T629" s="18"/>
      <c r="U629" s="18"/>
    </row>
    <row r="630" spans="12:21" ht="14.25" customHeight="1">
      <c r="L630" s="3"/>
      <c r="M630" s="3"/>
      <c r="N630" s="19"/>
      <c r="T630" s="18"/>
      <c r="U630" s="18"/>
    </row>
    <row r="631" spans="12:21" ht="14.25" customHeight="1">
      <c r="L631" s="3"/>
      <c r="M631" s="3"/>
      <c r="N631" s="19"/>
      <c r="T631" s="18"/>
      <c r="U631" s="18"/>
    </row>
    <row r="632" spans="12:21" ht="14.25" customHeight="1">
      <c r="L632" s="3"/>
      <c r="M632" s="3"/>
      <c r="N632" s="19"/>
      <c r="T632" s="18"/>
      <c r="U632" s="18"/>
    </row>
    <row r="633" spans="12:21" ht="14.25" customHeight="1">
      <c r="L633" s="3"/>
      <c r="M633" s="3"/>
      <c r="N633" s="19"/>
      <c r="T633" s="18"/>
      <c r="U633" s="18"/>
    </row>
    <row r="634" spans="12:21" ht="14.25" customHeight="1">
      <c r="L634" s="3"/>
      <c r="M634" s="3"/>
      <c r="N634" s="19"/>
      <c r="T634" s="18"/>
      <c r="U634" s="18"/>
    </row>
    <row r="635" spans="12:21" ht="14.25" customHeight="1">
      <c r="L635" s="3"/>
      <c r="M635" s="3"/>
      <c r="N635" s="19"/>
      <c r="T635" s="18"/>
      <c r="U635" s="18"/>
    </row>
    <row r="636" spans="12:21" ht="14.25" customHeight="1">
      <c r="L636" s="3"/>
      <c r="M636" s="3"/>
      <c r="N636" s="19"/>
      <c r="T636" s="18"/>
      <c r="U636" s="18"/>
    </row>
    <row r="637" spans="12:21" ht="14.25" customHeight="1">
      <c r="L637" s="3"/>
      <c r="M637" s="3"/>
      <c r="N637" s="19"/>
      <c r="T637" s="18"/>
      <c r="U637" s="18"/>
    </row>
    <row r="638" spans="12:21" ht="14.25" customHeight="1">
      <c r="L638" s="3"/>
      <c r="M638" s="3"/>
      <c r="N638" s="19"/>
      <c r="T638" s="18"/>
      <c r="U638" s="18"/>
    </row>
    <row r="639" spans="12:21" ht="14.25" customHeight="1">
      <c r="L639" s="3"/>
      <c r="M639" s="3"/>
      <c r="N639" s="19"/>
      <c r="T639" s="18"/>
      <c r="U639" s="18"/>
    </row>
    <row r="640" spans="12:21" ht="14.25" customHeight="1">
      <c r="L640" s="3"/>
      <c r="M640" s="3"/>
      <c r="N640" s="19"/>
      <c r="T640" s="18"/>
      <c r="U640" s="18"/>
    </row>
    <row r="641" spans="12:21" ht="14.25" customHeight="1">
      <c r="L641" s="3"/>
      <c r="M641" s="3"/>
      <c r="N641" s="19"/>
      <c r="T641" s="18"/>
      <c r="U641" s="18"/>
    </row>
    <row r="642" spans="12:21" ht="14.25" customHeight="1">
      <c r="L642" s="3"/>
      <c r="M642" s="3"/>
      <c r="N642" s="19"/>
      <c r="T642" s="18"/>
      <c r="U642" s="18"/>
    </row>
    <row r="643" spans="12:21" ht="14.25" customHeight="1">
      <c r="L643" s="3"/>
      <c r="M643" s="3"/>
      <c r="N643" s="19"/>
      <c r="T643" s="18"/>
      <c r="U643" s="18"/>
    </row>
    <row r="644" spans="12:21" ht="14.25" customHeight="1">
      <c r="L644" s="3"/>
      <c r="M644" s="3"/>
      <c r="N644" s="19"/>
      <c r="T644" s="18"/>
      <c r="U644" s="18"/>
    </row>
    <row r="645" spans="12:21" ht="14.25" customHeight="1">
      <c r="L645" s="3"/>
      <c r="M645" s="3"/>
      <c r="N645" s="19"/>
      <c r="T645" s="18"/>
      <c r="U645" s="18"/>
    </row>
    <row r="646" spans="12:21" ht="14.25" customHeight="1">
      <c r="L646" s="3"/>
      <c r="M646" s="3"/>
      <c r="N646" s="19"/>
      <c r="T646" s="18"/>
      <c r="U646" s="18"/>
    </row>
    <row r="647" spans="12:21" ht="14.25" customHeight="1">
      <c r="L647" s="3"/>
      <c r="M647" s="3"/>
      <c r="N647" s="19"/>
      <c r="T647" s="18"/>
      <c r="U647" s="18"/>
    </row>
    <row r="648" spans="12:21" ht="14.25" customHeight="1">
      <c r="L648" s="3"/>
      <c r="M648" s="3"/>
      <c r="N648" s="19"/>
      <c r="T648" s="18"/>
      <c r="U648" s="18"/>
    </row>
    <row r="649" spans="12:21" ht="14.25" customHeight="1">
      <c r="L649" s="3"/>
      <c r="M649" s="3"/>
      <c r="N649" s="19"/>
      <c r="T649" s="18"/>
      <c r="U649" s="18"/>
    </row>
    <row r="650" spans="12:21" ht="14.25" customHeight="1">
      <c r="L650" s="3"/>
      <c r="M650" s="3"/>
      <c r="N650" s="19"/>
      <c r="T650" s="18"/>
      <c r="U650" s="18"/>
    </row>
    <row r="651" spans="12:21" ht="14.25" customHeight="1">
      <c r="L651" s="3"/>
      <c r="M651" s="3"/>
      <c r="N651" s="19"/>
      <c r="T651" s="18"/>
      <c r="U651" s="18"/>
    </row>
    <row r="652" spans="12:21" ht="14.25" customHeight="1">
      <c r="L652" s="3"/>
      <c r="M652" s="3"/>
      <c r="N652" s="19"/>
      <c r="T652" s="18"/>
      <c r="U652" s="18"/>
    </row>
    <row r="653" spans="12:21" ht="14.25" customHeight="1">
      <c r="L653" s="3"/>
      <c r="M653" s="3"/>
      <c r="N653" s="19"/>
      <c r="T653" s="18"/>
      <c r="U653" s="18"/>
    </row>
    <row r="654" spans="12:21" ht="14.25" customHeight="1">
      <c r="L654" s="3"/>
      <c r="M654" s="3"/>
      <c r="N654" s="19"/>
      <c r="T654" s="18"/>
      <c r="U654" s="18"/>
    </row>
    <row r="655" spans="12:21" ht="14.25" customHeight="1">
      <c r="L655" s="3"/>
      <c r="M655" s="3"/>
      <c r="N655" s="19"/>
      <c r="T655" s="18"/>
      <c r="U655" s="18"/>
    </row>
    <row r="656" spans="12:21" ht="14.25" customHeight="1">
      <c r="L656" s="3"/>
      <c r="M656" s="3"/>
      <c r="N656" s="19"/>
      <c r="T656" s="18"/>
      <c r="U656" s="18"/>
    </row>
    <row r="657" spans="12:21" ht="14.25" customHeight="1">
      <c r="L657" s="3"/>
      <c r="M657" s="3"/>
      <c r="N657" s="19"/>
      <c r="T657" s="18"/>
      <c r="U657" s="18"/>
    </row>
    <row r="658" spans="12:21" ht="14.25" customHeight="1">
      <c r="L658" s="3"/>
      <c r="M658" s="3"/>
      <c r="N658" s="19"/>
      <c r="T658" s="18"/>
      <c r="U658" s="18"/>
    </row>
    <row r="659" spans="12:21" ht="14.25" customHeight="1">
      <c r="L659" s="3"/>
      <c r="M659" s="3"/>
      <c r="N659" s="19"/>
      <c r="T659" s="18"/>
      <c r="U659" s="18"/>
    </row>
    <row r="660" spans="12:21" ht="14.25" customHeight="1">
      <c r="L660" s="3"/>
      <c r="M660" s="3"/>
      <c r="N660" s="19"/>
      <c r="T660" s="18"/>
      <c r="U660" s="18"/>
    </row>
    <row r="661" spans="12:21" ht="14.25" customHeight="1">
      <c r="L661" s="3"/>
      <c r="M661" s="3"/>
      <c r="N661" s="19"/>
      <c r="T661" s="18"/>
      <c r="U661" s="18"/>
    </row>
    <row r="662" spans="12:21" ht="14.25" customHeight="1">
      <c r="L662" s="3"/>
      <c r="M662" s="3"/>
      <c r="N662" s="19"/>
      <c r="T662" s="18"/>
      <c r="U662" s="18"/>
    </row>
    <row r="663" spans="12:21" ht="14.25" customHeight="1">
      <c r="L663" s="3"/>
      <c r="M663" s="3"/>
      <c r="N663" s="19"/>
      <c r="T663" s="18"/>
      <c r="U663" s="18"/>
    </row>
    <row r="664" spans="20:21" ht="14.25" customHeight="1">
      <c r="T664" s="18"/>
      <c r="U664" s="18"/>
    </row>
    <row r="665" spans="20:21" ht="14.25" customHeight="1">
      <c r="T665" s="18"/>
      <c r="U665" s="18"/>
    </row>
    <row r="666" spans="20:21" ht="14.25" customHeight="1">
      <c r="T666" s="18"/>
      <c r="U666" s="18"/>
    </row>
    <row r="667" spans="20:21" ht="14.25" customHeight="1">
      <c r="T667" s="18"/>
      <c r="U667" s="18"/>
    </row>
    <row r="668" spans="20:21" ht="14.25" customHeight="1">
      <c r="T668" s="18"/>
      <c r="U668" s="18"/>
    </row>
    <row r="669" spans="20:21" ht="14.25" customHeight="1">
      <c r="T669" s="18"/>
      <c r="U669" s="18"/>
    </row>
    <row r="670" spans="20:21" ht="14.25" customHeight="1">
      <c r="T670" s="18"/>
      <c r="U670" s="18"/>
    </row>
    <row r="671" spans="20:21" ht="14.25" customHeight="1">
      <c r="T671" s="18"/>
      <c r="U671" s="18"/>
    </row>
    <row r="672" spans="20:21" ht="14.25" customHeight="1">
      <c r="T672" s="18"/>
      <c r="U672" s="18"/>
    </row>
    <row r="673" spans="20:21" ht="14.25" customHeight="1">
      <c r="T673" s="18"/>
      <c r="U673" s="18"/>
    </row>
    <row r="674" spans="20:21" ht="14.25" customHeight="1">
      <c r="T674" s="18"/>
      <c r="U674" s="18"/>
    </row>
  </sheetData>
  <sheetProtection/>
  <mergeCells count="2">
    <mergeCell ref="C30:H31"/>
    <mergeCell ref="C32:H35"/>
  </mergeCells>
  <printOptions/>
  <pageMargins left="0.7480314960629921" right="0.7480314960629921" top="0.3937007874015748" bottom="0.2755905511811024" header="0" footer="0"/>
  <pageSetup fitToHeight="100" horizontalDpi="300" verticalDpi="300" orientation="portrait" paperSize="9" scale="65" r:id="rId3"/>
  <headerFooter alignWithMargins="0">
    <oddHeader>&amp;C&amp;A</oddHeader>
  </headerFooter>
  <ignoredErrors>
    <ignoredError sqref="AN2:AN13" unlocked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XP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roberto herencia mondragón</dc:creator>
  <cp:keywords/>
  <dc:description/>
  <cp:lastModifiedBy>Juan Valenzuela Ruiz</cp:lastModifiedBy>
  <cp:lastPrinted>2020-03-11T20:36:20Z</cp:lastPrinted>
  <dcterms:created xsi:type="dcterms:W3CDTF">2007-03-02T14:51:52Z</dcterms:created>
  <dcterms:modified xsi:type="dcterms:W3CDTF">2021-09-14T19:32:50Z</dcterms:modified>
  <cp:category/>
  <cp:version/>
  <cp:contentType/>
  <cp:contentStatus/>
</cp:coreProperties>
</file>